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Tom\Dropbox\SPECTRUM\"/>
    </mc:Choice>
  </mc:AlternateContent>
  <bookViews>
    <workbookView xWindow="0" yWindow="0" windowWidth="8280" windowHeight="11985"/>
  </bookViews>
  <sheets>
    <sheet name="Sheet1" sheetId="1" r:id="rId1"/>
  </sheets>
  <definedNames>
    <definedName name="solver_adj" localSheetId="0" hidden="1">Sheet1!$C$8:$F$9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lhs1" localSheetId="0" hidden="1">Sheet1!$C$15:$F$15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1</definedName>
    <definedName name="solver_nwt" localSheetId="0" hidden="1">1</definedName>
    <definedName name="solver_opt" localSheetId="0" hidden="1">Sheet1!$C$12</definedName>
    <definedName name="solver_pre" localSheetId="0" hidden="1">0.000001</definedName>
    <definedName name="solver_rbv" localSheetId="0" hidden="1">1</definedName>
    <definedName name="solver_rel1" localSheetId="0" hidden="1">3</definedName>
    <definedName name="solver_rhs1" localSheetId="0" hidden="1">0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2</definedName>
    <definedName name="solver_val" localSheetId="0" hidden="1">0</definedName>
    <definedName name="solver_ver" localSheetId="0" hidden="1">3</definedName>
  </definedName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1" i="1" l="1"/>
  <c r="C22" i="1" l="1"/>
  <c r="D22" i="1"/>
  <c r="E22" i="1"/>
  <c r="F22" i="1"/>
  <c r="E23" i="1" l="1"/>
  <c r="D23" i="1"/>
  <c r="E24" i="1"/>
  <c r="C23" i="1"/>
  <c r="D24" i="1"/>
  <c r="F24" i="1"/>
  <c r="F23" i="1"/>
  <c r="C24" i="1"/>
  <c r="C25" i="1"/>
  <c r="F25" i="1"/>
  <c r="D25" i="1"/>
  <c r="E25" i="1"/>
  <c r="E26" i="1" l="1"/>
  <c r="F26" i="1"/>
  <c r="D26" i="1"/>
  <c r="C26" i="1"/>
  <c r="C27" i="1" l="1"/>
  <c r="D27" i="1"/>
  <c r="F27" i="1"/>
  <c r="E27" i="1"/>
  <c r="E28" i="1" l="1"/>
  <c r="F28" i="1"/>
  <c r="D28" i="1"/>
  <c r="C28" i="1"/>
  <c r="D29" i="1" l="1"/>
  <c r="F29" i="1"/>
  <c r="C29" i="1"/>
  <c r="E29" i="1"/>
  <c r="D30" i="1" l="1"/>
  <c r="F30" i="1"/>
  <c r="C30" i="1"/>
  <c r="E30" i="1"/>
  <c r="E31" i="1" l="1"/>
  <c r="D31" i="1"/>
  <c r="C31" i="1"/>
  <c r="F31" i="1"/>
  <c r="D32" i="1" l="1"/>
  <c r="E32" i="1"/>
  <c r="C32" i="1"/>
  <c r="F32" i="1"/>
  <c r="E33" i="1" l="1"/>
  <c r="D33" i="1"/>
  <c r="C33" i="1"/>
  <c r="F33" i="1"/>
  <c r="E34" i="1" l="1"/>
  <c r="F34" i="1"/>
  <c r="D34" i="1"/>
  <c r="C34" i="1"/>
  <c r="E35" i="1" l="1"/>
  <c r="D35" i="1"/>
  <c r="C35" i="1"/>
  <c r="F35" i="1"/>
  <c r="D36" i="1" l="1"/>
  <c r="C36" i="1"/>
  <c r="F36" i="1"/>
  <c r="E36" i="1"/>
  <c r="F37" i="1" l="1"/>
  <c r="D37" i="1"/>
  <c r="C37" i="1"/>
  <c r="E37" i="1"/>
  <c r="D38" i="1" l="1"/>
  <c r="C38" i="1"/>
  <c r="F38" i="1"/>
  <c r="E38" i="1"/>
  <c r="D39" i="1" l="1"/>
  <c r="F39" i="1"/>
  <c r="E39" i="1"/>
  <c r="C39" i="1"/>
  <c r="D40" i="1" l="1"/>
  <c r="E40" i="1"/>
  <c r="F40" i="1"/>
  <c r="C40" i="1"/>
  <c r="F41" i="1" l="1"/>
  <c r="D41" i="1"/>
  <c r="E41" i="1"/>
  <c r="C41" i="1"/>
  <c r="C42" i="1" l="1"/>
  <c r="D42" i="1"/>
  <c r="E42" i="1"/>
  <c r="F42" i="1"/>
  <c r="C43" i="1" l="1"/>
  <c r="D43" i="1"/>
  <c r="F43" i="1"/>
  <c r="E43" i="1"/>
  <c r="C44" i="1" l="1"/>
  <c r="F44" i="1"/>
  <c r="E44" i="1"/>
  <c r="D44" i="1"/>
  <c r="D45" i="1" l="1"/>
  <c r="F45" i="1"/>
  <c r="E45" i="1"/>
  <c r="C45" i="1"/>
  <c r="D46" i="1" l="1"/>
  <c r="E46" i="1"/>
  <c r="F46" i="1"/>
  <c r="C46" i="1"/>
  <c r="F47" i="1" l="1"/>
  <c r="E47" i="1"/>
  <c r="C47" i="1"/>
  <c r="D47" i="1"/>
  <c r="D48" i="1" l="1"/>
  <c r="C48" i="1"/>
  <c r="F48" i="1"/>
  <c r="E48" i="1"/>
  <c r="E49" i="1" l="1"/>
  <c r="D49" i="1"/>
  <c r="C49" i="1"/>
  <c r="F49" i="1"/>
  <c r="F50" i="1" l="1"/>
  <c r="D50" i="1"/>
  <c r="E50" i="1"/>
  <c r="C50" i="1"/>
  <c r="F51" i="1" l="1"/>
  <c r="C51" i="1"/>
  <c r="D51" i="1"/>
  <c r="E51" i="1"/>
  <c r="C52" i="1" l="1"/>
  <c r="F52" i="1"/>
  <c r="D52" i="1"/>
  <c r="E52" i="1"/>
  <c r="D53" i="1" l="1"/>
  <c r="F53" i="1"/>
  <c r="C53" i="1"/>
  <c r="E53" i="1"/>
  <c r="D54" i="1" l="1"/>
  <c r="E54" i="1"/>
  <c r="F54" i="1"/>
  <c r="C54" i="1"/>
  <c r="F55" i="1" l="1"/>
  <c r="E55" i="1"/>
  <c r="C55" i="1"/>
  <c r="D55" i="1"/>
  <c r="D56" i="1" l="1"/>
  <c r="E56" i="1"/>
  <c r="F56" i="1"/>
  <c r="C56" i="1"/>
  <c r="F57" i="1" l="1"/>
  <c r="D57" i="1"/>
  <c r="E57" i="1"/>
  <c r="C57" i="1"/>
  <c r="C58" i="1" l="1"/>
  <c r="F58" i="1"/>
  <c r="E58" i="1"/>
  <c r="D58" i="1"/>
  <c r="C59" i="1" l="1"/>
  <c r="F59" i="1"/>
  <c r="E59" i="1"/>
  <c r="D59" i="1"/>
  <c r="C60" i="1" l="1"/>
  <c r="D60" i="1"/>
  <c r="E60" i="1"/>
  <c r="F60" i="1"/>
  <c r="D61" i="1" l="1"/>
  <c r="C61" i="1"/>
  <c r="F61" i="1"/>
  <c r="E61" i="1"/>
  <c r="D62" i="1" l="1"/>
  <c r="E62" i="1"/>
  <c r="F62" i="1"/>
  <c r="C62" i="1"/>
  <c r="E63" i="1" l="1"/>
  <c r="D63" i="1"/>
  <c r="C63" i="1"/>
  <c r="F63" i="1"/>
  <c r="F64" i="1" l="1"/>
  <c r="C64" i="1"/>
  <c r="E64" i="1"/>
  <c r="D64" i="1"/>
  <c r="D65" i="1" l="1"/>
  <c r="E65" i="1"/>
  <c r="F65" i="1"/>
  <c r="C65" i="1"/>
  <c r="D66" i="1" l="1"/>
  <c r="C66" i="1"/>
  <c r="F66" i="1"/>
  <c r="E66" i="1"/>
  <c r="D67" i="1" l="1"/>
  <c r="C67" i="1"/>
  <c r="F67" i="1"/>
  <c r="E67" i="1"/>
  <c r="F68" i="1" l="1"/>
  <c r="E68" i="1"/>
  <c r="D68" i="1"/>
  <c r="C68" i="1"/>
  <c r="D69" i="1" l="1"/>
  <c r="E69" i="1"/>
  <c r="F69" i="1"/>
  <c r="C69" i="1"/>
  <c r="C70" i="1" l="1"/>
  <c r="F70" i="1"/>
  <c r="D70" i="1"/>
  <c r="E70" i="1"/>
  <c r="D71" i="1" l="1"/>
  <c r="C71" i="1"/>
  <c r="F71" i="1"/>
  <c r="E71" i="1"/>
  <c r="D72" i="1" l="1"/>
  <c r="F72" i="1"/>
  <c r="C72" i="1"/>
  <c r="E72" i="1"/>
  <c r="F73" i="1" l="1"/>
  <c r="C73" i="1"/>
  <c r="E73" i="1"/>
  <c r="D73" i="1"/>
  <c r="C74" i="1" l="1"/>
  <c r="D74" i="1"/>
  <c r="E74" i="1"/>
  <c r="F74" i="1"/>
  <c r="C75" i="1" l="1"/>
  <c r="D75" i="1"/>
  <c r="F75" i="1"/>
  <c r="E75" i="1"/>
  <c r="E76" i="1" l="1"/>
  <c r="F76" i="1"/>
  <c r="D76" i="1"/>
  <c r="C76" i="1"/>
  <c r="D77" i="1" l="1"/>
  <c r="C77" i="1"/>
  <c r="F77" i="1"/>
  <c r="E77" i="1"/>
  <c r="D78" i="1" l="1"/>
  <c r="C78" i="1"/>
  <c r="F78" i="1"/>
  <c r="E78" i="1"/>
  <c r="D79" i="1" l="1"/>
  <c r="C79" i="1"/>
  <c r="F79" i="1"/>
  <c r="E79" i="1"/>
  <c r="D80" i="1" l="1"/>
  <c r="F80" i="1"/>
  <c r="C80" i="1"/>
  <c r="E80" i="1"/>
  <c r="E81" i="1" l="1"/>
  <c r="F81" i="1"/>
  <c r="C81" i="1"/>
  <c r="D81" i="1"/>
  <c r="D82" i="1" l="1"/>
  <c r="C82" i="1"/>
  <c r="F82" i="1"/>
  <c r="E82" i="1"/>
  <c r="C83" i="1" l="1"/>
  <c r="F83" i="1"/>
  <c r="E83" i="1"/>
  <c r="D83" i="1"/>
  <c r="D84" i="1" l="1"/>
  <c r="C84" i="1"/>
  <c r="F84" i="1"/>
  <c r="E84" i="1"/>
  <c r="F85" i="1" l="1"/>
  <c r="E85" i="1"/>
  <c r="C85" i="1"/>
  <c r="D85" i="1"/>
  <c r="F86" i="1" l="1"/>
  <c r="D86" i="1"/>
  <c r="E86" i="1"/>
  <c r="C86" i="1"/>
  <c r="O22" i="1" l="1" a="1"/>
  <c r="O22" i="1" l="1"/>
  <c r="F15" i="1" s="1"/>
  <c r="O25" i="1"/>
  <c r="R22" i="1"/>
  <c r="C15" i="1" s="1"/>
  <c r="O24" i="1"/>
  <c r="F12" i="1" s="1"/>
  <c r="Q25" i="1"/>
  <c r="P22" i="1"/>
  <c r="E15" i="1" s="1"/>
  <c r="Q24" i="1"/>
  <c r="O26" i="1"/>
  <c r="P24" i="1"/>
  <c r="P26" i="1"/>
  <c r="P25" i="1"/>
  <c r="Q23" i="1"/>
  <c r="Q26" i="1"/>
  <c r="P23" i="1"/>
  <c r="R24" i="1"/>
  <c r="S26" i="1"/>
  <c r="R23" i="1"/>
  <c r="S25" i="1"/>
  <c r="R25" i="1"/>
  <c r="Q22" i="1"/>
  <c r="D15" i="1" s="1"/>
  <c r="S23" i="1"/>
  <c r="S22" i="1"/>
  <c r="R26" i="1"/>
  <c r="S24" i="1"/>
  <c r="O23" i="1"/>
  <c r="F11" i="1" l="1"/>
  <c r="R31" i="1"/>
  <c r="Q28" i="1"/>
  <c r="D16" i="1" s="1"/>
  <c r="R28" i="1"/>
  <c r="C16" i="1" s="1"/>
  <c r="S28" i="1"/>
  <c r="P28" i="1"/>
  <c r="E16" i="1" s="1"/>
  <c r="O28" i="1"/>
  <c r="F16" i="1" s="1"/>
  <c r="J25" i="1" l="1"/>
  <c r="J29" i="1"/>
  <c r="J33" i="1"/>
  <c r="J37" i="1"/>
  <c r="J41" i="1"/>
  <c r="J45" i="1"/>
  <c r="J49" i="1"/>
  <c r="J53" i="1"/>
  <c r="J57" i="1"/>
  <c r="J61" i="1"/>
  <c r="J65" i="1"/>
  <c r="J69" i="1"/>
  <c r="J73" i="1"/>
  <c r="J77" i="1"/>
  <c r="J81" i="1"/>
  <c r="J85" i="1"/>
  <c r="J26" i="1"/>
  <c r="J30" i="1"/>
  <c r="J34" i="1"/>
  <c r="J38" i="1"/>
  <c r="J42" i="1"/>
  <c r="J46" i="1"/>
  <c r="J50" i="1"/>
  <c r="J54" i="1"/>
  <c r="J58" i="1"/>
  <c r="J62" i="1"/>
  <c r="J66" i="1"/>
  <c r="J70" i="1"/>
  <c r="J74" i="1"/>
  <c r="J78" i="1"/>
  <c r="J82" i="1"/>
  <c r="J86" i="1"/>
  <c r="J23" i="1"/>
  <c r="J31" i="1"/>
  <c r="J39" i="1"/>
  <c r="J47" i="1"/>
  <c r="J55" i="1"/>
  <c r="J63" i="1"/>
  <c r="J71" i="1"/>
  <c r="J79" i="1"/>
  <c r="J43" i="1"/>
  <c r="J59" i="1"/>
  <c r="J75" i="1"/>
  <c r="J22" i="1"/>
  <c r="J24" i="1"/>
  <c r="J32" i="1"/>
  <c r="J48" i="1"/>
  <c r="J64" i="1"/>
  <c r="J80" i="1"/>
  <c r="J28" i="1"/>
  <c r="J36" i="1"/>
  <c r="J44" i="1"/>
  <c r="J52" i="1"/>
  <c r="J60" i="1"/>
  <c r="J68" i="1"/>
  <c r="J76" i="1"/>
  <c r="J84" i="1"/>
  <c r="J27" i="1"/>
  <c r="J35" i="1"/>
  <c r="J51" i="1"/>
  <c r="J67" i="1"/>
  <c r="J83" i="1"/>
  <c r="J40" i="1"/>
  <c r="J56" i="1"/>
  <c r="J72" i="1"/>
  <c r="P31" i="1"/>
  <c r="O31" i="1"/>
  <c r="H23" i="1"/>
  <c r="H27" i="1"/>
  <c r="H31" i="1"/>
  <c r="H35" i="1"/>
  <c r="H39" i="1"/>
  <c r="H43" i="1"/>
  <c r="H47" i="1"/>
  <c r="H51" i="1"/>
  <c r="H55" i="1"/>
  <c r="H59" i="1"/>
  <c r="H63" i="1"/>
  <c r="H67" i="1"/>
  <c r="H71" i="1"/>
  <c r="H75" i="1"/>
  <c r="H79" i="1"/>
  <c r="H83" i="1"/>
  <c r="H24" i="1"/>
  <c r="H28" i="1"/>
  <c r="H32" i="1"/>
  <c r="H36" i="1"/>
  <c r="H40" i="1"/>
  <c r="H44" i="1"/>
  <c r="H48" i="1"/>
  <c r="H52" i="1"/>
  <c r="H56" i="1"/>
  <c r="H60" i="1"/>
  <c r="H64" i="1"/>
  <c r="H68" i="1"/>
  <c r="H72" i="1"/>
  <c r="H76" i="1"/>
  <c r="H80" i="1"/>
  <c r="H84" i="1"/>
  <c r="H25" i="1"/>
  <c r="H33" i="1"/>
  <c r="H41" i="1"/>
  <c r="H49" i="1"/>
  <c r="H57" i="1"/>
  <c r="H65" i="1"/>
  <c r="H73" i="1"/>
  <c r="H81" i="1"/>
  <c r="H22" i="1"/>
  <c r="H37" i="1"/>
  <c r="H53" i="1"/>
  <c r="H69" i="1"/>
  <c r="H85" i="1"/>
  <c r="H42" i="1"/>
  <c r="H58" i="1"/>
  <c r="H74" i="1"/>
  <c r="H30" i="1"/>
  <c r="H38" i="1"/>
  <c r="H46" i="1"/>
  <c r="H54" i="1"/>
  <c r="H62" i="1"/>
  <c r="H70" i="1"/>
  <c r="H78" i="1"/>
  <c r="H86" i="1"/>
  <c r="H29" i="1"/>
  <c r="H45" i="1"/>
  <c r="H61" i="1"/>
  <c r="H77" i="1"/>
  <c r="H26" i="1"/>
  <c r="H34" i="1"/>
  <c r="H50" i="1"/>
  <c r="H66" i="1"/>
  <c r="H82" i="1"/>
  <c r="G24" i="1"/>
  <c r="G28" i="1"/>
  <c r="G32" i="1"/>
  <c r="G36" i="1"/>
  <c r="G40" i="1"/>
  <c r="G44" i="1"/>
  <c r="G48" i="1"/>
  <c r="G52" i="1"/>
  <c r="G56" i="1"/>
  <c r="G60" i="1"/>
  <c r="G64" i="1"/>
  <c r="G68" i="1"/>
  <c r="G72" i="1"/>
  <c r="G76" i="1"/>
  <c r="G80" i="1"/>
  <c r="G84" i="1"/>
  <c r="G25" i="1"/>
  <c r="G29" i="1"/>
  <c r="G33" i="1"/>
  <c r="G37" i="1"/>
  <c r="G41" i="1"/>
  <c r="G45" i="1"/>
  <c r="G49" i="1"/>
  <c r="G53" i="1"/>
  <c r="G57" i="1"/>
  <c r="G61" i="1"/>
  <c r="G65" i="1"/>
  <c r="G69" i="1"/>
  <c r="G73" i="1"/>
  <c r="G77" i="1"/>
  <c r="G81" i="1"/>
  <c r="G85" i="1"/>
  <c r="G30" i="1"/>
  <c r="G38" i="1"/>
  <c r="G46" i="1"/>
  <c r="G54" i="1"/>
  <c r="G62" i="1"/>
  <c r="G70" i="1"/>
  <c r="G78" i="1"/>
  <c r="G86" i="1"/>
  <c r="G26" i="1"/>
  <c r="G34" i="1"/>
  <c r="G50" i="1"/>
  <c r="G66" i="1"/>
  <c r="G82" i="1"/>
  <c r="G39" i="1"/>
  <c r="G55" i="1"/>
  <c r="G71" i="1"/>
  <c r="G27" i="1"/>
  <c r="G35" i="1"/>
  <c r="G43" i="1"/>
  <c r="G51" i="1"/>
  <c r="G59" i="1"/>
  <c r="G67" i="1"/>
  <c r="G75" i="1"/>
  <c r="G83" i="1"/>
  <c r="G22" i="1"/>
  <c r="G42" i="1"/>
  <c r="G58" i="1"/>
  <c r="G74" i="1"/>
  <c r="G23" i="1"/>
  <c r="G31" i="1"/>
  <c r="G47" i="1"/>
  <c r="G63" i="1"/>
  <c r="G79" i="1"/>
  <c r="S31" i="1"/>
  <c r="I26" i="1"/>
  <c r="I30" i="1"/>
  <c r="I34" i="1"/>
  <c r="I38" i="1"/>
  <c r="I42" i="1"/>
  <c r="I46" i="1"/>
  <c r="I50" i="1"/>
  <c r="I54" i="1"/>
  <c r="I58" i="1"/>
  <c r="I62" i="1"/>
  <c r="I66" i="1"/>
  <c r="I70" i="1"/>
  <c r="I74" i="1"/>
  <c r="I78" i="1"/>
  <c r="I82" i="1"/>
  <c r="I86" i="1"/>
  <c r="I23" i="1"/>
  <c r="I27" i="1"/>
  <c r="I31" i="1"/>
  <c r="I35" i="1"/>
  <c r="I39" i="1"/>
  <c r="I43" i="1"/>
  <c r="I47" i="1"/>
  <c r="I51" i="1"/>
  <c r="I55" i="1"/>
  <c r="I59" i="1"/>
  <c r="I63" i="1"/>
  <c r="I67" i="1"/>
  <c r="I71" i="1"/>
  <c r="I75" i="1"/>
  <c r="I79" i="1"/>
  <c r="I83" i="1"/>
  <c r="I28" i="1"/>
  <c r="I36" i="1"/>
  <c r="I44" i="1"/>
  <c r="I52" i="1"/>
  <c r="I60" i="1"/>
  <c r="I68" i="1"/>
  <c r="I76" i="1"/>
  <c r="I84" i="1"/>
  <c r="I40" i="1"/>
  <c r="I56" i="1"/>
  <c r="I72" i="1"/>
  <c r="I29" i="1"/>
  <c r="I45" i="1"/>
  <c r="I61" i="1"/>
  <c r="I77" i="1"/>
  <c r="I22" i="1"/>
  <c r="I25" i="1"/>
  <c r="I33" i="1"/>
  <c r="I41" i="1"/>
  <c r="I49" i="1"/>
  <c r="I57" i="1"/>
  <c r="I65" i="1"/>
  <c r="I73" i="1"/>
  <c r="I81" i="1"/>
  <c r="I24" i="1"/>
  <c r="I32" i="1"/>
  <c r="I48" i="1"/>
  <c r="I64" i="1"/>
  <c r="I80" i="1"/>
  <c r="I37" i="1"/>
  <c r="I53" i="1"/>
  <c r="I69" i="1"/>
  <c r="I85" i="1"/>
  <c r="Q31" i="1"/>
  <c r="K63" i="1" l="1"/>
  <c r="L63" i="1" s="1"/>
  <c r="K22" i="1"/>
  <c r="K59" i="1"/>
  <c r="L59" i="1" s="1"/>
  <c r="K27" i="1"/>
  <c r="L27" i="1" s="1"/>
  <c r="K39" i="1"/>
  <c r="L39" i="1" s="1"/>
  <c r="K34" i="1"/>
  <c r="L34" i="1" s="1"/>
  <c r="K70" i="1"/>
  <c r="L70" i="1" s="1"/>
  <c r="K38" i="1"/>
  <c r="L38" i="1" s="1"/>
  <c r="K81" i="1"/>
  <c r="L81" i="1" s="1"/>
  <c r="K65" i="1"/>
  <c r="L65" i="1" s="1"/>
  <c r="K49" i="1"/>
  <c r="L49" i="1" s="1"/>
  <c r="K33" i="1"/>
  <c r="L33" i="1" s="1"/>
  <c r="K84" i="1"/>
  <c r="L84" i="1" s="1"/>
  <c r="K68" i="1"/>
  <c r="L68" i="1" s="1"/>
  <c r="K52" i="1"/>
  <c r="L52" i="1" s="1"/>
  <c r="K36" i="1"/>
  <c r="L36" i="1" s="1"/>
  <c r="K62" i="1"/>
  <c r="L62" i="1" s="1"/>
  <c r="K30" i="1"/>
  <c r="L30" i="1" s="1"/>
  <c r="K29" i="1"/>
  <c r="L29" i="1" s="1"/>
  <c r="K64" i="1"/>
  <c r="L64" i="1" s="1"/>
  <c r="K48" i="1"/>
  <c r="L48" i="1" s="1"/>
  <c r="K47" i="1"/>
  <c r="L47" i="1" s="1"/>
  <c r="K82" i="1"/>
  <c r="L82" i="1" s="1"/>
  <c r="K51" i="1"/>
  <c r="L51" i="1" s="1"/>
  <c r="K26" i="1"/>
  <c r="L26" i="1" s="1"/>
  <c r="K77" i="1"/>
  <c r="L77" i="1" s="1"/>
  <c r="K31" i="1"/>
  <c r="L31" i="1" s="1"/>
  <c r="K58" i="1"/>
  <c r="L58" i="1" s="1"/>
  <c r="K75" i="1"/>
  <c r="L75" i="1" s="1"/>
  <c r="K43" i="1"/>
  <c r="L43" i="1" s="1"/>
  <c r="K71" i="1"/>
  <c r="L71" i="1" s="1"/>
  <c r="K66" i="1"/>
  <c r="L66" i="1" s="1"/>
  <c r="K86" i="1"/>
  <c r="L86" i="1" s="1"/>
  <c r="K54" i="1"/>
  <c r="L54" i="1" s="1"/>
  <c r="K73" i="1"/>
  <c r="L73" i="1" s="1"/>
  <c r="K57" i="1"/>
  <c r="L57" i="1" s="1"/>
  <c r="K41" i="1"/>
  <c r="L41" i="1" s="1"/>
  <c r="K25" i="1"/>
  <c r="L25" i="1" s="1"/>
  <c r="K76" i="1"/>
  <c r="L76" i="1" s="1"/>
  <c r="K60" i="1"/>
  <c r="L60" i="1" s="1"/>
  <c r="K44" i="1"/>
  <c r="L44" i="1" s="1"/>
  <c r="K28" i="1"/>
  <c r="L28" i="1" s="1"/>
  <c r="K74" i="1"/>
  <c r="L74" i="1" s="1"/>
  <c r="K83" i="1"/>
  <c r="L83" i="1" s="1"/>
  <c r="K61" i="1"/>
  <c r="L61" i="1" s="1"/>
  <c r="K45" i="1"/>
  <c r="L45" i="1" s="1"/>
  <c r="K80" i="1"/>
  <c r="L80" i="1" s="1"/>
  <c r="K32" i="1"/>
  <c r="L32" i="1" s="1"/>
  <c r="K79" i="1"/>
  <c r="L79" i="1" s="1"/>
  <c r="K23" i="1"/>
  <c r="L23" i="1" s="1"/>
  <c r="K42" i="1"/>
  <c r="L42" i="1" s="1"/>
  <c r="K67" i="1"/>
  <c r="L67" i="1" s="1"/>
  <c r="K35" i="1"/>
  <c r="L35" i="1" s="1"/>
  <c r="K55" i="1"/>
  <c r="L55" i="1" s="1"/>
  <c r="K50" i="1"/>
  <c r="L50" i="1" s="1"/>
  <c r="K78" i="1"/>
  <c r="L78" i="1" s="1"/>
  <c r="K46" i="1"/>
  <c r="L46" i="1" s="1"/>
  <c r="K85" i="1"/>
  <c r="L85" i="1" s="1"/>
  <c r="K69" i="1"/>
  <c r="L69" i="1" s="1"/>
  <c r="K53" i="1"/>
  <c r="L53" i="1" s="1"/>
  <c r="K37" i="1"/>
  <c r="L37" i="1" s="1"/>
  <c r="K72" i="1"/>
  <c r="L72" i="1" s="1"/>
  <c r="K56" i="1"/>
  <c r="L56" i="1" s="1"/>
  <c r="K40" i="1"/>
  <c r="L40" i="1" s="1"/>
  <c r="K24" i="1"/>
  <c r="L24" i="1" s="1"/>
  <c r="L22" i="1" l="1"/>
  <c r="C12" i="1" s="1"/>
  <c r="K20" i="1"/>
</calcChain>
</file>

<file path=xl/comments1.xml><?xml version="1.0" encoding="utf-8"?>
<comments xmlns="http://schemas.openxmlformats.org/spreadsheetml/2006/main">
  <authors>
    <author>Tom O'Haver</author>
  </authors>
  <commentList>
    <comment ref="O22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Concentration of component 5.</t>
        </r>
      </text>
    </comment>
    <comment ref="P22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Concentration of component 4.</t>
        </r>
      </text>
    </comment>
    <comment ref="Q22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Concentration of component 3.</t>
        </r>
      </text>
    </comment>
    <comment ref="R22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Concentration of component 2.</t>
        </r>
      </text>
    </comment>
    <comment ref="S22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Concentration of component 1.</t>
        </r>
      </text>
    </comment>
    <comment ref="O23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Standard Error of component 5.</t>
        </r>
      </text>
    </comment>
    <comment ref="P23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Standard Error of component 4.</t>
        </r>
      </text>
    </comment>
    <comment ref="Q23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Standard Error of component 3.</t>
        </r>
      </text>
    </comment>
    <comment ref="R23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Standard Error of component 2.</t>
        </r>
      </text>
    </comment>
    <comment ref="S23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Standard Error of component 1.</t>
        </r>
      </text>
    </comment>
    <comment ref="O24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R</t>
        </r>
        <r>
          <rPr>
            <vertAlign val="superscript"/>
            <sz val="9"/>
            <color indexed="81"/>
            <rFont val="Tahoma"/>
            <family val="2"/>
          </rPr>
          <t>2</t>
        </r>
        <r>
          <rPr>
            <sz val="9"/>
            <color indexed="81"/>
            <rFont val="Tahoma"/>
            <family val="2"/>
          </rPr>
          <t>, or corellation coefficient, or coefficient of determination.</t>
        </r>
      </text>
    </comment>
  </commentList>
</comments>
</file>

<file path=xl/sharedStrings.xml><?xml version="1.0" encoding="utf-8"?>
<sst xmlns="http://schemas.openxmlformats.org/spreadsheetml/2006/main" count="51" uniqueCount="34">
  <si>
    <t>Component 1</t>
  </si>
  <si>
    <t>Component 2</t>
  </si>
  <si>
    <t>Component 3</t>
  </si>
  <si>
    <t>Component 4</t>
  </si>
  <si>
    <t>Component 5</t>
  </si>
  <si>
    <t>Amplitude</t>
  </si>
  <si>
    <t>Position</t>
  </si>
  <si>
    <t>Width</t>
  </si>
  <si>
    <t>Unit spectra of the pure components normalized to 1.0</t>
  </si>
  <si>
    <t>Unit spectra x Amplitudes (B6:F6)</t>
  </si>
  <si>
    <t>Mixture</t>
  </si>
  <si>
    <t>Observed Spectrum</t>
  </si>
  <si>
    <t>Standard error</t>
  </si>
  <si>
    <t>Relative percent standard errors of each component (mirrored in cells B17-F17)</t>
  </si>
  <si>
    <t>© Tom O'Haver, 2013, 2014</t>
  </si>
  <si>
    <t>X</t>
  </si>
  <si>
    <t>Y</t>
  </si>
  <si>
    <t>Type or paste your data below</t>
  </si>
  <si>
    <t>Calculated peak amplitudes</t>
  </si>
  <si>
    <t>Residuals</t>
  </si>
  <si>
    <t>Tom O'Haver, toh@umd.edu, © 2015</t>
  </si>
  <si>
    <t xml:space="preserve"> </t>
  </si>
  <si>
    <t>For help, see http://www.solver.com/excel-solver-help</t>
  </si>
  <si>
    <t>Type your first guesses for peak positions and widths in the Proposed model table.</t>
  </si>
  <si>
    <t>Type or paste your data into columns A and B, rows 22-122.</t>
  </si>
  <si>
    <t>R2=</t>
  </si>
  <si>
    <t>Adjusted R2=</t>
  </si>
  <si>
    <t>n=</t>
  </si>
  <si>
    <t>Alternative calculation using LINEST function: "=LINEST(B22:B122,C22:F122,FALSE,TRUE)"</t>
  </si>
  <si>
    <t>% fitting error</t>
  </si>
  <si>
    <t>Proposed model with 4 components (Gaussian bands)</t>
  </si>
  <si>
    <r>
      <t xml:space="preserve">Click </t>
    </r>
    <r>
      <rPr>
        <b/>
        <sz val="10"/>
        <color theme="1"/>
        <rFont val="Arial"/>
        <family val="2"/>
      </rPr>
      <t>Data,</t>
    </r>
    <r>
      <rPr>
        <sz val="10"/>
        <color theme="1"/>
        <rFont val="Arial"/>
        <family val="2"/>
      </rPr>
      <t xml:space="preserve"> click </t>
    </r>
    <r>
      <rPr>
        <b/>
        <sz val="10"/>
        <color theme="1"/>
        <rFont val="Arial"/>
        <family val="2"/>
      </rPr>
      <t>Solver,</t>
    </r>
    <r>
      <rPr>
        <sz val="10"/>
        <color theme="1"/>
        <rFont val="Arial"/>
        <family val="2"/>
      </rPr>
      <t xml:space="preserve"> enter </t>
    </r>
    <r>
      <rPr>
        <b/>
        <sz val="10"/>
        <color theme="1"/>
        <rFont val="Arial"/>
        <family val="2"/>
      </rPr>
      <t>C12</t>
    </r>
    <r>
      <rPr>
        <sz val="10"/>
        <color theme="1"/>
        <rFont val="Arial"/>
        <family val="2"/>
      </rPr>
      <t xml:space="preserve"> into "Set Objective", click "</t>
    </r>
    <r>
      <rPr>
        <b/>
        <sz val="10"/>
        <color theme="1"/>
        <rFont val="Arial"/>
        <family val="2"/>
      </rPr>
      <t>min</t>
    </r>
    <r>
      <rPr>
        <sz val="10"/>
        <color theme="1"/>
        <rFont val="Arial"/>
        <family val="2"/>
      </rPr>
      <t>", then select the cells</t>
    </r>
  </si>
  <si>
    <r>
      <t xml:space="preserve">in this table that you want to optimize, add any constraints, then click the </t>
    </r>
    <r>
      <rPr>
        <b/>
        <sz val="10"/>
        <color theme="1"/>
        <rFont val="Arial"/>
        <family val="2"/>
      </rPr>
      <t>Solve</t>
    </r>
    <r>
      <rPr>
        <sz val="10"/>
        <color theme="1"/>
        <rFont val="Arial"/>
        <family val="2"/>
      </rPr>
      <t xml:space="preserve"> button.</t>
    </r>
  </si>
  <si>
    <r>
      <t xml:space="preserve">Iterative peak fitting using </t>
    </r>
    <r>
      <rPr>
        <b/>
        <i/>
        <sz val="16"/>
        <color theme="1"/>
        <rFont val="Arial Black"/>
        <family val="2"/>
      </rPr>
      <t xml:space="preserve">Solver </t>
    </r>
    <r>
      <rPr>
        <b/>
        <sz val="16"/>
        <color theme="1"/>
        <rFont val="Arial Black"/>
        <family val="2"/>
      </rPr>
      <t>(4 component solution)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</si>
</sst>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00"/>
    <numFmt numFmtId="165" formatCode="[$$-409]#,##0.00;[Red]&quot;-&quot;[$$-409]#,##0.00"/>
    <numFmt numFmtId="166" formatCode="0.0%"/>
    <numFmt numFmtId="167" formatCode="0.0000"/>
    <numFmt numFmtId="168" formatCode="0.0000%"/>
  </numFmts>
  <fonts count="20" x14ac:knownFonts="1">
    <font>
      <sz val="11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vertAlign val="superscript"/>
      <sz val="9"/>
      <color indexed="81"/>
      <name val="Tahoma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b/>
      <sz val="16"/>
      <color theme="1"/>
      <name val="Arial Black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sz val="9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rgb="FFFF0000"/>
      <name val="Arial"/>
      <family val="2"/>
    </font>
    <font>
      <b/>
      <sz val="9"/>
      <color theme="1"/>
      <name val="Arial"/>
      <family val="2"/>
    </font>
    <font>
      <sz val="8"/>
      <color theme="1"/>
      <name val="Arial"/>
      <family val="2"/>
    </font>
    <font>
      <b/>
      <i/>
      <sz val="16"/>
      <color theme="1"/>
      <name val="Arial Black"/>
      <family val="2"/>
    </font>
    <font>
      <sz val="11"/>
      <color rgb="FF006100"/>
      <name val="Calibri"/>
      <family val="2"/>
      <scheme val="minor"/>
    </font>
    <font>
      <i/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E6E6E6"/>
        <bgColor rgb="FFE6E6E6"/>
      </patternFill>
    </fill>
    <fill>
      <patternFill patternType="solid">
        <fgColor rgb="FFC6EFCE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</borders>
  <cellStyleXfs count="7">
    <xf numFmtId="0" fontId="0" fillId="0" borderId="0"/>
    <xf numFmtId="0" fontId="6" fillId="0" borderId="0">
      <alignment horizontal="center"/>
    </xf>
    <xf numFmtId="0" fontId="6" fillId="0" borderId="0">
      <alignment horizontal="center" textRotation="90"/>
    </xf>
    <xf numFmtId="9" fontId="5" fillId="0" borderId="0" applyFont="0" applyFill="0" applyBorder="0" applyAlignment="0" applyProtection="0"/>
    <xf numFmtId="0" fontId="7" fillId="0" borderId="0"/>
    <xf numFmtId="165" fontId="7" fillId="0" borderId="0"/>
    <xf numFmtId="0" fontId="18" fillId="3" borderId="0" applyNumberFormat="0" applyBorder="0" applyAlignment="0" applyProtection="0"/>
  </cellStyleXfs>
  <cellXfs count="54">
    <xf numFmtId="0" fontId="0" fillId="0" borderId="0" xfId="0"/>
    <xf numFmtId="0" fontId="8" fillId="0" borderId="0" xfId="0" applyFont="1" applyAlignment="1"/>
    <xf numFmtId="0" fontId="9" fillId="0" borderId="0" xfId="0" applyFont="1"/>
    <xf numFmtId="0" fontId="0" fillId="0" borderId="12" xfId="0" applyBorder="1"/>
    <xf numFmtId="0" fontId="10" fillId="0" borderId="12" xfId="0" applyFont="1" applyBorder="1"/>
    <xf numFmtId="0" fontId="10" fillId="0" borderId="0" xfId="0" applyFont="1"/>
    <xf numFmtId="0" fontId="10" fillId="0" borderId="0" xfId="0" applyFont="1" applyBorder="1"/>
    <xf numFmtId="0" fontId="0" fillId="0" borderId="0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0" xfId="0" applyBorder="1" applyAlignment="1">
      <alignment horizontal="center" wrapText="1"/>
    </xf>
    <xf numFmtId="0" fontId="0" fillId="0" borderId="0" xfId="0" applyAlignment="1">
      <alignment horizontal="center"/>
    </xf>
    <xf numFmtId="164" fontId="11" fillId="2" borderId="15" xfId="0" applyNumberFormat="1" applyFont="1" applyFill="1" applyBorder="1"/>
    <xf numFmtId="164" fontId="11" fillId="2" borderId="0" xfId="0" applyNumberFormat="1" applyFont="1" applyFill="1"/>
    <xf numFmtId="164" fontId="11" fillId="0" borderId="15" xfId="0" applyNumberFormat="1" applyFont="1" applyBorder="1"/>
    <xf numFmtId="164" fontId="11" fillId="0" borderId="0" xfId="0" applyNumberFormat="1" applyFont="1" applyBorder="1"/>
    <xf numFmtId="164" fontId="11" fillId="0" borderId="0" xfId="0" applyNumberFormat="1" applyFont="1"/>
    <xf numFmtId="166" fontId="4" fillId="0" borderId="0" xfId="3" applyNumberFormat="1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10" fontId="0" fillId="0" borderId="9" xfId="0" applyNumberFormat="1" applyBorder="1"/>
    <xf numFmtId="10" fontId="0" fillId="0" borderId="10" xfId="0" applyNumberFormat="1" applyBorder="1"/>
    <xf numFmtId="0" fontId="10" fillId="0" borderId="12" xfId="0" applyFont="1" applyBorder="1" applyAlignment="1">
      <alignment horizontal="center"/>
    </xf>
    <xf numFmtId="0" fontId="12" fillId="0" borderId="9" xfId="0" applyFont="1" applyBorder="1"/>
    <xf numFmtId="0" fontId="12" fillId="0" borderId="10" xfId="0" applyFont="1" applyBorder="1"/>
    <xf numFmtId="0" fontId="12" fillId="0" borderId="11" xfId="0" applyFont="1" applyBorder="1"/>
    <xf numFmtId="167" fontId="0" fillId="0" borderId="0" xfId="0" applyNumberFormat="1"/>
    <xf numFmtId="164" fontId="0" fillId="0" borderId="0" xfId="0" applyNumberFormat="1"/>
    <xf numFmtId="0" fontId="0" fillId="0" borderId="0" xfId="0" applyFont="1" applyAlignment="1">
      <alignment horizontal="center"/>
    </xf>
    <xf numFmtId="0" fontId="15" fillId="0" borderId="0" xfId="0" applyFont="1" applyAlignment="1"/>
    <xf numFmtId="0" fontId="16" fillId="0" borderId="0" xfId="0" applyFont="1"/>
    <xf numFmtId="0" fontId="13" fillId="0" borderId="9" xfId="0" applyFont="1" applyBorder="1"/>
    <xf numFmtId="1" fontId="18" fillId="3" borderId="0" xfId="6" applyNumberFormat="1"/>
    <xf numFmtId="164" fontId="18" fillId="3" borderId="0" xfId="6" applyNumberFormat="1"/>
    <xf numFmtId="0" fontId="19" fillId="0" borderId="0" xfId="0" applyFont="1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10" fillId="0" borderId="9" xfId="0" applyFont="1" applyBorder="1" applyAlignment="1">
      <alignment horizontal="right"/>
    </xf>
    <xf numFmtId="0" fontId="12" fillId="0" borderId="0" xfId="0" applyFont="1" applyAlignment="1">
      <alignment horizontal="right"/>
    </xf>
    <xf numFmtId="0" fontId="12" fillId="0" borderId="0" xfId="0" applyFont="1" applyAlignment="1">
      <alignment horizontal="left"/>
    </xf>
    <xf numFmtId="0" fontId="10" fillId="0" borderId="11" xfId="0" applyFont="1" applyBorder="1" applyAlignment="1">
      <alignment horizontal="left"/>
    </xf>
    <xf numFmtId="164" fontId="0" fillId="0" borderId="0" xfId="0" applyNumberFormat="1" applyBorder="1"/>
    <xf numFmtId="168" fontId="14" fillId="0" borderId="11" xfId="0" applyNumberFormat="1" applyFont="1" applyBorder="1"/>
    <xf numFmtId="2" fontId="0" fillId="0" borderId="12" xfId="0" applyNumberFormat="1" applyBorder="1"/>
    <xf numFmtId="164" fontId="18" fillId="3" borderId="12" xfId="6" applyNumberFormat="1" applyBorder="1" applyAlignment="1">
      <alignment horizontal="center"/>
    </xf>
    <xf numFmtId="0" fontId="12" fillId="0" borderId="0" xfId="0" applyFont="1" applyAlignment="1"/>
    <xf numFmtId="0" fontId="12" fillId="0" borderId="0" xfId="0" applyFont="1"/>
    <xf numFmtId="0" fontId="12" fillId="0" borderId="0" xfId="0" applyFont="1" applyFill="1" applyBorder="1"/>
  </cellXfs>
  <cellStyles count="7">
    <cellStyle name="Good" xfId="6" builtinId="26"/>
    <cellStyle name="Heading" xfId="1"/>
    <cellStyle name="Heading1" xfId="2"/>
    <cellStyle name="Normal" xfId="0" builtinId="0" customBuiltin="1"/>
    <cellStyle name="Percent" xfId="3" builtinId="5"/>
    <cellStyle name="Result" xfId="4"/>
    <cellStyle name="Result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85918935705556E-2"/>
          <c:y val="5.3128366179661067E-2"/>
          <c:w val="0.87579462205778491"/>
          <c:h val="0.88699227179935847"/>
        </c:manualLayout>
      </c:layout>
      <c:scatterChart>
        <c:scatterStyle val="lineMarker"/>
        <c:varyColors val="0"/>
        <c:ser>
          <c:idx val="0"/>
          <c:order val="0"/>
          <c:tx>
            <c:strRef>
              <c:f>Sheet1!$G$21:$G$21</c:f>
              <c:strCache>
                <c:ptCount val="1"/>
                <c:pt idx="0">
                  <c:v>Component 1</c:v>
                </c:pt>
              </c:strCache>
            </c:strRef>
          </c:tx>
          <c:spPr>
            <a:ln w="25400">
              <a:solidFill>
                <a:schemeClr val="accent6"/>
              </a:solidFill>
              <a:prstDash val="solid"/>
            </a:ln>
          </c:spPr>
          <c:marker>
            <c:symbol val="none"/>
          </c:marker>
          <c:xVal>
            <c:numRef>
              <c:f>Sheet1!$A$22:$A$86</c:f>
              <c:numCache>
                <c:formatCode>0</c:formatCode>
                <c:ptCount val="65"/>
              </c:numCache>
            </c:numRef>
          </c:xVal>
          <c:yVal>
            <c:numRef>
              <c:f>Sheet1!$G$22:$G$86</c:f>
              <c:numCache>
                <c:formatCode>0.000</c:formatCode>
                <c:ptCount val="6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Sheet1!$H$21:$H$21</c:f>
              <c:strCache>
                <c:ptCount val="1"/>
                <c:pt idx="0">
                  <c:v>Component 2</c:v>
                </c:pt>
              </c:strCache>
            </c:strRef>
          </c:tx>
          <c:spPr>
            <a:ln w="25400">
              <a:solidFill>
                <a:schemeClr val="accent6"/>
              </a:solidFill>
              <a:prstDash val="solid"/>
            </a:ln>
          </c:spPr>
          <c:marker>
            <c:symbol val="none"/>
          </c:marker>
          <c:xVal>
            <c:numRef>
              <c:f>Sheet1!$A$22:$A$86</c:f>
              <c:numCache>
                <c:formatCode>0</c:formatCode>
                <c:ptCount val="65"/>
              </c:numCache>
            </c:numRef>
          </c:xVal>
          <c:yVal>
            <c:numRef>
              <c:f>Sheet1!$H$22:$H$86</c:f>
              <c:numCache>
                <c:formatCode>0.000</c:formatCode>
                <c:ptCount val="6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Sheet1!$I$21:$I$21</c:f>
              <c:strCache>
                <c:ptCount val="1"/>
                <c:pt idx="0">
                  <c:v>Component 3</c:v>
                </c:pt>
              </c:strCache>
            </c:strRef>
          </c:tx>
          <c:spPr>
            <a:ln w="25400">
              <a:solidFill>
                <a:schemeClr val="accent6"/>
              </a:solidFill>
              <a:prstDash val="solid"/>
            </a:ln>
          </c:spPr>
          <c:marker>
            <c:symbol val="none"/>
          </c:marker>
          <c:xVal>
            <c:numRef>
              <c:f>Sheet1!$A$22:$A$86</c:f>
              <c:numCache>
                <c:formatCode>0</c:formatCode>
                <c:ptCount val="65"/>
              </c:numCache>
            </c:numRef>
          </c:xVal>
          <c:yVal>
            <c:numRef>
              <c:f>Sheet1!$I$22:$I$86</c:f>
              <c:numCache>
                <c:formatCode>0.000</c:formatCode>
                <c:ptCount val="6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Sheet1!$J$21:$J$21</c:f>
              <c:strCache>
                <c:ptCount val="1"/>
                <c:pt idx="0">
                  <c:v>Component 4</c:v>
                </c:pt>
              </c:strCache>
            </c:strRef>
          </c:tx>
          <c:spPr>
            <a:ln w="25400">
              <a:solidFill>
                <a:schemeClr val="accent6"/>
              </a:solidFill>
              <a:prstDash val="solid"/>
            </a:ln>
          </c:spPr>
          <c:marker>
            <c:symbol val="none"/>
          </c:marker>
          <c:xVal>
            <c:numRef>
              <c:f>Sheet1!$A$22:$A$86</c:f>
              <c:numCache>
                <c:formatCode>0</c:formatCode>
                <c:ptCount val="65"/>
              </c:numCache>
            </c:numRef>
          </c:xVal>
          <c:yVal>
            <c:numRef>
              <c:f>Sheet1!$J$22:$J$86</c:f>
              <c:numCache>
                <c:formatCode>0.000</c:formatCode>
                <c:ptCount val="6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Sheet1!#REF!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chemeClr val="accent6"/>
              </a:solidFill>
              <a:prstDash val="solid"/>
            </a:ln>
          </c:spPr>
          <c:marker>
            <c:symbol val="none"/>
          </c:marker>
          <c:xVal>
            <c:numRef>
              <c:f>Sheet1!$A$22:$A$86</c:f>
              <c:numCache>
                <c:formatCode>0</c:formatCode>
                <c:ptCount val="65"/>
              </c:numCache>
            </c:numRef>
          </c:xVal>
          <c:y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</c:ser>
        <c:ser>
          <c:idx val="5"/>
          <c:order val="5"/>
          <c:tx>
            <c:v>total model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Sheet1!$A$22:$A$86</c:f>
              <c:numCache>
                <c:formatCode>0</c:formatCode>
                <c:ptCount val="65"/>
              </c:numCache>
            </c:numRef>
          </c:xVal>
          <c:yVal>
            <c:numRef>
              <c:f>Sheet1!$K$22:$K$86</c:f>
              <c:numCache>
                <c:formatCode>0.000</c:formatCode>
                <c:ptCount val="6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</c:numCache>
            </c:numRef>
          </c:yVal>
          <c:smooth val="0"/>
        </c:ser>
        <c:ser>
          <c:idx val="6"/>
          <c:order val="6"/>
          <c:tx>
            <c:v>raw data</c:v>
          </c:tx>
          <c:spPr>
            <a:ln>
              <a:noFill/>
            </a:ln>
          </c:spPr>
          <c:marker>
            <c:symbol val="circle"/>
            <c:size val="5"/>
            <c:spPr>
              <a:solidFill>
                <a:srgbClr val="0070C0"/>
              </a:solidFill>
              <a:ln>
                <a:solidFill>
                  <a:sysClr val="windowText" lastClr="000000"/>
                </a:solidFill>
              </a:ln>
            </c:spPr>
          </c:marker>
          <c:dPt>
            <c:idx val="67"/>
            <c:marker>
              <c:spPr>
                <a:solidFill>
                  <a:srgbClr val="0070C0"/>
                </a:solidFill>
                <a:ln>
                  <a:solidFill>
                    <a:srgbClr val="0070C0"/>
                  </a:solidFill>
                </a:ln>
              </c:spPr>
            </c:marker>
            <c:bubble3D val="0"/>
          </c:dPt>
          <c:xVal>
            <c:numRef>
              <c:f>Sheet1!$A$22:$A$86</c:f>
              <c:numCache>
                <c:formatCode>0</c:formatCode>
                <c:ptCount val="65"/>
              </c:numCache>
            </c:numRef>
          </c:xVal>
          <c:yVal>
            <c:numRef>
              <c:f>Sheet1!$B$22:$B$86</c:f>
              <c:numCache>
                <c:formatCode>0.000</c:formatCode>
                <c:ptCount val="65"/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3309424"/>
        <c:axId val="633309968"/>
      </c:scatterChart>
      <c:valAx>
        <c:axId val="633309424"/>
        <c:scaling>
          <c:orientation val="minMax"/>
          <c:max val="600"/>
          <c:min val="250"/>
        </c:scaling>
        <c:delete val="0"/>
        <c:axPos val="b"/>
        <c:numFmt formatCode="0" sourceLinked="0"/>
        <c:majorTickMark val="none"/>
        <c:minorTickMark val="none"/>
        <c:tickLblPos val="nextTo"/>
        <c:spPr>
          <a:ln w="3175">
            <a:solidFill>
              <a:srgbClr val="C0C0C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633309968"/>
        <c:crossesAt val="0"/>
        <c:crossBetween val="midCat"/>
      </c:valAx>
      <c:valAx>
        <c:axId val="633309968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C0C0C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633309424"/>
        <c:crossesAt val="0"/>
        <c:crossBetween val="midCat"/>
      </c:valAx>
      <c:spPr>
        <a:noFill/>
        <a:ln w="12700">
          <a:solidFill>
            <a:srgbClr val="C0C0C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625578329426379"/>
          <c:y val="0.11192189091117709"/>
          <c:w val="0.15822440227758416"/>
          <c:h val="0.26791666193240998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6350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Residuals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Sheet1!$A$23:$A$86</c:f>
              <c:numCache>
                <c:formatCode>0</c:formatCode>
                <c:ptCount val="64"/>
              </c:numCache>
            </c:numRef>
          </c:xVal>
          <c:yVal>
            <c:numRef>
              <c:f>Sheet1!$L$23:$L$86</c:f>
              <c:numCache>
                <c:formatCode>0.000</c:formatCode>
                <c:ptCount val="6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40808576"/>
        <c:axId val="840804768"/>
      </c:scatterChart>
      <c:valAx>
        <c:axId val="840808576"/>
        <c:scaling>
          <c:orientation val="minMax"/>
          <c:max val="600"/>
          <c:min val="25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0804768"/>
        <c:crosses val="autoZero"/>
        <c:crossBetween val="midCat"/>
      </c:valAx>
      <c:valAx>
        <c:axId val="840804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08085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180975</xdr:colOff>
      <xdr:row>1</xdr:row>
      <xdr:rowOff>38100</xdr:rowOff>
    </xdr:from>
    <xdr:to>
      <xdr:col>16</xdr:col>
      <xdr:colOff>219075</xdr:colOff>
      <xdr:row>30</xdr:row>
      <xdr:rowOff>95250</xdr:rowOff>
    </xdr:to>
    <xdr:graphicFrame macro="">
      <xdr:nvGraphicFramePr>
        <xdr:cNvPr id="1057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171451</xdr:colOff>
      <xdr:row>30</xdr:row>
      <xdr:rowOff>19050</xdr:rowOff>
    </xdr:from>
    <xdr:to>
      <xdr:col>16</xdr:col>
      <xdr:colOff>209550</xdr:colOff>
      <xdr:row>37</xdr:row>
      <xdr:rowOff>161926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T86"/>
  <sheetViews>
    <sheetView tabSelected="1" topLeftCell="A2" zoomScaleNormal="100" workbookViewId="0">
      <selection activeCell="C8" sqref="C8:F9"/>
    </sheetView>
  </sheetViews>
  <sheetFormatPr defaultColWidth="8.875" defaultRowHeight="14.25" x14ac:dyDescent="0.2"/>
  <cols>
    <col min="1" max="1" width="4.125" customWidth="1"/>
    <col min="2" max="2" width="13.5" customWidth="1"/>
    <col min="3" max="6" width="12.5" customWidth="1"/>
    <col min="7" max="7" width="12" customWidth="1"/>
    <col min="8" max="9" width="11.5" customWidth="1"/>
    <col min="10" max="10" width="11.375" customWidth="1"/>
    <col min="11" max="11" width="10.625" customWidth="1"/>
    <col min="12" max="12" width="8" customWidth="1"/>
    <col min="13" max="13" width="10.625" customWidth="1"/>
    <col min="14" max="14" width="7" customWidth="1"/>
    <col min="15" max="101" width="10.625" customWidth="1"/>
  </cols>
  <sheetData>
    <row r="1" spans="2:6" ht="20.25" customHeight="1" x14ac:dyDescent="0.5">
      <c r="B1" s="1" t="s">
        <v>33</v>
      </c>
    </row>
    <row r="2" spans="2:6" x14ac:dyDescent="0.2">
      <c r="B2" s="51" t="s">
        <v>24</v>
      </c>
    </row>
    <row r="3" spans="2:6" x14ac:dyDescent="0.2">
      <c r="B3" s="52" t="s">
        <v>23</v>
      </c>
    </row>
    <row r="4" spans="2:6" x14ac:dyDescent="0.2">
      <c r="B4" s="53" t="s">
        <v>31</v>
      </c>
    </row>
    <row r="5" spans="2:6" x14ac:dyDescent="0.2">
      <c r="B5" s="52" t="s">
        <v>32</v>
      </c>
    </row>
    <row r="6" spans="2:6" ht="20.25" customHeight="1" x14ac:dyDescent="0.25">
      <c r="B6" s="2" t="s">
        <v>30</v>
      </c>
    </row>
    <row r="7" spans="2:6" ht="15" x14ac:dyDescent="0.25">
      <c r="B7" s="3"/>
      <c r="C7" s="4" t="s">
        <v>0</v>
      </c>
      <c r="D7" s="4" t="s">
        <v>1</v>
      </c>
      <c r="E7" s="4" t="s">
        <v>2</v>
      </c>
      <c r="F7" s="4" t="s">
        <v>3</v>
      </c>
    </row>
    <row r="8" spans="2:6" ht="15" x14ac:dyDescent="0.25">
      <c r="B8" s="28" t="s">
        <v>6</v>
      </c>
      <c r="C8" s="50"/>
      <c r="D8" s="50"/>
      <c r="E8" s="50"/>
      <c r="F8" s="50"/>
    </row>
    <row r="9" spans="2:6" ht="15" x14ac:dyDescent="0.25">
      <c r="B9" s="28" t="s">
        <v>7</v>
      </c>
      <c r="C9" s="50"/>
      <c r="D9" s="50"/>
      <c r="E9" s="50"/>
      <c r="F9" s="50"/>
    </row>
    <row r="10" spans="2:6" x14ac:dyDescent="0.2">
      <c r="B10" s="36" t="s">
        <v>20</v>
      </c>
    </row>
    <row r="11" spans="2:6" x14ac:dyDescent="0.2">
      <c r="B11" s="41" t="s">
        <v>27</v>
      </c>
      <c r="C11" s="42">
        <f>COUNT(A22:A86)</f>
        <v>0</v>
      </c>
      <c r="E11" s="44" t="s">
        <v>26</v>
      </c>
      <c r="F11" s="45" t="e">
        <f>F12-(1-F12)*(P25/(C11-P25-1))</f>
        <v>#VALUE!</v>
      </c>
    </row>
    <row r="12" spans="2:6" ht="15" customHeight="1" x14ac:dyDescent="0.25">
      <c r="B12" s="37" t="s">
        <v>29</v>
      </c>
      <c r="C12" s="48" t="e">
        <f>STDEV(L22:L121)/MAX(K22:K121)</f>
        <v>#VALUE!</v>
      </c>
      <c r="E12" s="43" t="s">
        <v>25</v>
      </c>
      <c r="F12" s="46" t="e">
        <f>O24</f>
        <v>#VALUE!</v>
      </c>
    </row>
    <row r="13" spans="2:6" ht="21.75" customHeight="1" x14ac:dyDescent="0.25">
      <c r="B13" s="2" t="s">
        <v>18</v>
      </c>
    </row>
    <row r="14" spans="2:6" ht="15" x14ac:dyDescent="0.25">
      <c r="C14" s="4" t="s">
        <v>0</v>
      </c>
      <c r="D14" s="4" t="s">
        <v>1</v>
      </c>
      <c r="E14" s="4" t="s">
        <v>2</v>
      </c>
      <c r="F14" s="4" t="s">
        <v>3</v>
      </c>
    </row>
    <row r="15" spans="2:6" ht="15" x14ac:dyDescent="0.25">
      <c r="B15" s="5" t="s">
        <v>5</v>
      </c>
      <c r="C15" s="49" t="e">
        <f>R22</f>
        <v>#VALUE!</v>
      </c>
      <c r="D15" s="49" t="e">
        <f>Q22</f>
        <v>#VALUE!</v>
      </c>
      <c r="E15" s="49" t="e">
        <f>P22</f>
        <v>#VALUE!</v>
      </c>
      <c r="F15" s="49" t="e">
        <f>O22</f>
        <v>#VALUE!</v>
      </c>
    </row>
    <row r="16" spans="2:6" ht="15" x14ac:dyDescent="0.25">
      <c r="B16" s="5" t="s">
        <v>12</v>
      </c>
      <c r="C16" s="26" t="e">
        <f>R28</f>
        <v>#VALUE!</v>
      </c>
      <c r="D16" s="27" t="e">
        <f>Q28</f>
        <v>#VALUE!</v>
      </c>
      <c r="E16" s="27" t="e">
        <f>P28</f>
        <v>#VALUE!</v>
      </c>
      <c r="F16" s="27" t="e">
        <f>O28</f>
        <v>#VALUE!</v>
      </c>
    </row>
    <row r="17" spans="1:20" x14ac:dyDescent="0.2">
      <c r="C17" s="40" t="s">
        <v>21</v>
      </c>
    </row>
    <row r="18" spans="1:20" x14ac:dyDescent="0.2">
      <c r="C18" t="s">
        <v>22</v>
      </c>
    </row>
    <row r="19" spans="1:20" x14ac:dyDescent="0.2">
      <c r="C19" t="s">
        <v>21</v>
      </c>
      <c r="G19" t="s">
        <v>14</v>
      </c>
    </row>
    <row r="20" spans="1:20" ht="25.5" customHeight="1" x14ac:dyDescent="0.25">
      <c r="A20" s="35" t="s">
        <v>17</v>
      </c>
      <c r="C20" s="6" t="s">
        <v>8</v>
      </c>
      <c r="D20" s="7"/>
      <c r="E20" s="7"/>
      <c r="F20" s="7"/>
      <c r="G20" s="6" t="s">
        <v>9</v>
      </c>
      <c r="H20" s="7"/>
      <c r="I20" s="7"/>
      <c r="J20" s="7"/>
      <c r="K20" s="47" t="e">
        <f>MAX(K22:K101)</f>
        <v>#VALUE!</v>
      </c>
      <c r="O20" s="5" t="s">
        <v>28</v>
      </c>
    </row>
    <row r="21" spans="1:20" x14ac:dyDescent="0.2">
      <c r="A21" s="34" t="s">
        <v>15</v>
      </c>
      <c r="B21" s="11" t="s">
        <v>16</v>
      </c>
      <c r="C21" s="8" t="s">
        <v>0</v>
      </c>
      <c r="D21" s="9" t="s">
        <v>1</v>
      </c>
      <c r="E21" s="9" t="s">
        <v>2</v>
      </c>
      <c r="F21" s="9" t="s">
        <v>3</v>
      </c>
      <c r="G21" s="8" t="s">
        <v>0</v>
      </c>
      <c r="H21" s="9" t="s">
        <v>1</v>
      </c>
      <c r="I21" s="9" t="s">
        <v>2</v>
      </c>
      <c r="J21" s="9" t="s">
        <v>3</v>
      </c>
      <c r="K21" s="10" t="s">
        <v>10</v>
      </c>
      <c r="L21" s="11" t="s">
        <v>19</v>
      </c>
      <c r="M21" t="s">
        <v>11</v>
      </c>
      <c r="O21" s="29" t="s">
        <v>4</v>
      </c>
      <c r="P21" s="30" t="s">
        <v>3</v>
      </c>
      <c r="Q21" s="30" t="s">
        <v>2</v>
      </c>
      <c r="R21" s="30" t="s">
        <v>1</v>
      </c>
      <c r="S21" s="31" t="s">
        <v>0</v>
      </c>
    </row>
    <row r="22" spans="1:20" ht="15" x14ac:dyDescent="0.25">
      <c r="A22" s="38"/>
      <c r="B22" s="39"/>
      <c r="C22" s="12" t="e">
        <f t="shared" ref="C22:F31" si="0">EXP(-1*(($A22-C$8)/(0.6006*C$9))^2)</f>
        <v>#DIV/0!</v>
      </c>
      <c r="D22" s="13" t="e">
        <f t="shared" si="0"/>
        <v>#DIV/0!</v>
      </c>
      <c r="E22" s="13" t="e">
        <f t="shared" si="0"/>
        <v>#DIV/0!</v>
      </c>
      <c r="F22" s="13" t="e">
        <f t="shared" si="0"/>
        <v>#DIV/0!</v>
      </c>
      <c r="G22" s="14" t="e">
        <f t="shared" ref="G22:G53" si="1">C$15*C22</f>
        <v>#VALUE!</v>
      </c>
      <c r="H22" s="14" t="e">
        <f t="shared" ref="H22:H53" si="2">D$15*D22</f>
        <v>#VALUE!</v>
      </c>
      <c r="I22" s="14" t="e">
        <f t="shared" ref="I22:I53" si="3">E$15*E22</f>
        <v>#VALUE!</v>
      </c>
      <c r="J22" s="14" t="e">
        <f t="shared" ref="J22:J53" si="4">F$15*F22</f>
        <v>#VALUE!</v>
      </c>
      <c r="K22" s="15" t="e">
        <f t="shared" ref="K22:K53" si="5">SUM(G22:J22)</f>
        <v>#VALUE!</v>
      </c>
      <c r="L22" s="16" t="e">
        <f t="shared" ref="L22:L53" si="6">B22-K22</f>
        <v>#VALUE!</v>
      </c>
      <c r="O22" s="18" t="e">
        <f t="array" ref="O22:S26">LINEST(B22:B86,C22:F86,FALSE,TRUE)</f>
        <v>#VALUE!</v>
      </c>
      <c r="P22" s="19" t="e">
        <v>#VALUE!</v>
      </c>
      <c r="Q22" s="19" t="e">
        <v>#VALUE!</v>
      </c>
      <c r="R22" s="19" t="e">
        <v>#VALUE!</v>
      </c>
      <c r="S22" s="19" t="e">
        <v>#VALUE!</v>
      </c>
      <c r="T22" s="20"/>
    </row>
    <row r="23" spans="1:20" ht="15" x14ac:dyDescent="0.25">
      <c r="A23" s="38"/>
      <c r="B23" s="39"/>
      <c r="C23" s="12" t="e">
        <f t="shared" si="0"/>
        <v>#DIV/0!</v>
      </c>
      <c r="D23" s="13" t="e">
        <f t="shared" si="0"/>
        <v>#DIV/0!</v>
      </c>
      <c r="E23" s="13" t="e">
        <f t="shared" si="0"/>
        <v>#DIV/0!</v>
      </c>
      <c r="F23" s="13" t="e">
        <f t="shared" si="0"/>
        <v>#DIV/0!</v>
      </c>
      <c r="G23" s="14" t="e">
        <f t="shared" si="1"/>
        <v>#VALUE!</v>
      </c>
      <c r="H23" s="14" t="e">
        <f t="shared" si="2"/>
        <v>#VALUE!</v>
      </c>
      <c r="I23" s="14" t="e">
        <f t="shared" si="3"/>
        <v>#VALUE!</v>
      </c>
      <c r="J23" s="14" t="e">
        <f t="shared" si="4"/>
        <v>#VALUE!</v>
      </c>
      <c r="K23" s="15" t="e">
        <f t="shared" si="5"/>
        <v>#VALUE!</v>
      </c>
      <c r="L23" s="16" t="e">
        <f t="shared" si="6"/>
        <v>#VALUE!</v>
      </c>
      <c r="O23" s="21" t="e">
        <v>#VALUE!</v>
      </c>
      <c r="P23" s="7" t="e">
        <v>#VALUE!</v>
      </c>
      <c r="Q23" s="7" t="e">
        <v>#VALUE!</v>
      </c>
      <c r="R23" s="7" t="e">
        <v>#VALUE!</v>
      </c>
      <c r="S23" s="7" t="e">
        <v>#VALUE!</v>
      </c>
      <c r="T23" s="22"/>
    </row>
    <row r="24" spans="1:20" ht="15" x14ac:dyDescent="0.25">
      <c r="A24" s="38"/>
      <c r="B24" s="39"/>
      <c r="C24" s="12" t="e">
        <f t="shared" si="0"/>
        <v>#DIV/0!</v>
      </c>
      <c r="D24" s="13" t="e">
        <f t="shared" si="0"/>
        <v>#DIV/0!</v>
      </c>
      <c r="E24" s="13" t="e">
        <f t="shared" si="0"/>
        <v>#DIV/0!</v>
      </c>
      <c r="F24" s="13" t="e">
        <f t="shared" si="0"/>
        <v>#DIV/0!</v>
      </c>
      <c r="G24" s="14" t="e">
        <f t="shared" si="1"/>
        <v>#VALUE!</v>
      </c>
      <c r="H24" s="14" t="e">
        <f t="shared" si="2"/>
        <v>#VALUE!</v>
      </c>
      <c r="I24" s="14" t="e">
        <f t="shared" si="3"/>
        <v>#VALUE!</v>
      </c>
      <c r="J24" s="14" t="e">
        <f t="shared" si="4"/>
        <v>#VALUE!</v>
      </c>
      <c r="K24" s="15" t="e">
        <f t="shared" si="5"/>
        <v>#VALUE!</v>
      </c>
      <c r="L24" s="16" t="e">
        <f t="shared" si="6"/>
        <v>#VALUE!</v>
      </c>
      <c r="O24" s="21" t="e">
        <v>#VALUE!</v>
      </c>
      <c r="P24" s="7" t="e">
        <v>#VALUE!</v>
      </c>
      <c r="Q24" s="7" t="e">
        <v>#VALUE!</v>
      </c>
      <c r="R24" s="7" t="e">
        <v>#VALUE!</v>
      </c>
      <c r="S24" s="7" t="e">
        <v>#VALUE!</v>
      </c>
      <c r="T24" s="22"/>
    </row>
    <row r="25" spans="1:20" ht="15" x14ac:dyDescent="0.25">
      <c r="A25" s="38"/>
      <c r="B25" s="39"/>
      <c r="C25" s="12" t="e">
        <f t="shared" si="0"/>
        <v>#DIV/0!</v>
      </c>
      <c r="D25" s="13" t="e">
        <f t="shared" si="0"/>
        <v>#DIV/0!</v>
      </c>
      <c r="E25" s="13" t="e">
        <f t="shared" si="0"/>
        <v>#DIV/0!</v>
      </c>
      <c r="F25" s="13" t="e">
        <f t="shared" si="0"/>
        <v>#DIV/0!</v>
      </c>
      <c r="G25" s="14" t="e">
        <f t="shared" si="1"/>
        <v>#VALUE!</v>
      </c>
      <c r="H25" s="14" t="e">
        <f t="shared" si="2"/>
        <v>#VALUE!</v>
      </c>
      <c r="I25" s="14" t="e">
        <f t="shared" si="3"/>
        <v>#VALUE!</v>
      </c>
      <c r="J25" s="14" t="e">
        <f t="shared" si="4"/>
        <v>#VALUE!</v>
      </c>
      <c r="K25" s="15" t="e">
        <f t="shared" si="5"/>
        <v>#VALUE!</v>
      </c>
      <c r="L25" s="16" t="e">
        <f t="shared" si="6"/>
        <v>#VALUE!</v>
      </c>
      <c r="O25" s="21" t="e">
        <v>#VALUE!</v>
      </c>
      <c r="P25" s="7" t="e">
        <v>#VALUE!</v>
      </c>
      <c r="Q25" s="7" t="e">
        <v>#VALUE!</v>
      </c>
      <c r="R25" s="7" t="e">
        <v>#VALUE!</v>
      </c>
      <c r="S25" s="7" t="e">
        <v>#VALUE!</v>
      </c>
      <c r="T25" s="22"/>
    </row>
    <row r="26" spans="1:20" ht="15" x14ac:dyDescent="0.25">
      <c r="A26" s="38"/>
      <c r="B26" s="39"/>
      <c r="C26" s="12" t="e">
        <f t="shared" si="0"/>
        <v>#DIV/0!</v>
      </c>
      <c r="D26" s="13" t="e">
        <f t="shared" si="0"/>
        <v>#DIV/0!</v>
      </c>
      <c r="E26" s="13" t="e">
        <f t="shared" si="0"/>
        <v>#DIV/0!</v>
      </c>
      <c r="F26" s="13" t="e">
        <f t="shared" si="0"/>
        <v>#DIV/0!</v>
      </c>
      <c r="G26" s="14" t="e">
        <f t="shared" si="1"/>
        <v>#VALUE!</v>
      </c>
      <c r="H26" s="14" t="e">
        <f t="shared" si="2"/>
        <v>#VALUE!</v>
      </c>
      <c r="I26" s="14" t="e">
        <f t="shared" si="3"/>
        <v>#VALUE!</v>
      </c>
      <c r="J26" s="14" t="e">
        <f t="shared" si="4"/>
        <v>#VALUE!</v>
      </c>
      <c r="K26" s="15" t="e">
        <f t="shared" si="5"/>
        <v>#VALUE!</v>
      </c>
      <c r="L26" s="16" t="e">
        <f t="shared" si="6"/>
        <v>#VALUE!</v>
      </c>
      <c r="O26" s="23" t="e">
        <v>#VALUE!</v>
      </c>
      <c r="P26" s="24" t="e">
        <v>#VALUE!</v>
      </c>
      <c r="Q26" s="24" t="e">
        <v>#VALUE!</v>
      </c>
      <c r="R26" s="24" t="e">
        <v>#VALUE!</v>
      </c>
      <c r="S26" s="24" t="e">
        <v>#VALUE!</v>
      </c>
      <c r="T26" s="25"/>
    </row>
    <row r="27" spans="1:20" ht="15" x14ac:dyDescent="0.25">
      <c r="A27" s="38"/>
      <c r="B27" s="39"/>
      <c r="C27" s="12" t="e">
        <f t="shared" si="0"/>
        <v>#DIV/0!</v>
      </c>
      <c r="D27" s="13" t="e">
        <f t="shared" si="0"/>
        <v>#DIV/0!</v>
      </c>
      <c r="E27" s="13" t="e">
        <f t="shared" si="0"/>
        <v>#DIV/0!</v>
      </c>
      <c r="F27" s="13" t="e">
        <f t="shared" si="0"/>
        <v>#DIV/0!</v>
      </c>
      <c r="G27" s="14" t="e">
        <f t="shared" si="1"/>
        <v>#VALUE!</v>
      </c>
      <c r="H27" s="14" t="e">
        <f t="shared" si="2"/>
        <v>#VALUE!</v>
      </c>
      <c r="I27" s="14" t="e">
        <f t="shared" si="3"/>
        <v>#VALUE!</v>
      </c>
      <c r="J27" s="14" t="e">
        <f t="shared" si="4"/>
        <v>#VALUE!</v>
      </c>
      <c r="K27" s="15" t="e">
        <f t="shared" si="5"/>
        <v>#VALUE!</v>
      </c>
      <c r="L27" s="16" t="e">
        <f t="shared" si="6"/>
        <v>#VALUE!</v>
      </c>
      <c r="O27" t="s">
        <v>13</v>
      </c>
    </row>
    <row r="28" spans="1:20" ht="15" x14ac:dyDescent="0.25">
      <c r="A28" s="38"/>
      <c r="B28" s="39"/>
      <c r="C28" s="12" t="e">
        <f t="shared" si="0"/>
        <v>#DIV/0!</v>
      </c>
      <c r="D28" s="13" t="e">
        <f t="shared" si="0"/>
        <v>#DIV/0!</v>
      </c>
      <c r="E28" s="13" t="e">
        <f t="shared" si="0"/>
        <v>#DIV/0!</v>
      </c>
      <c r="F28" s="13" t="e">
        <f t="shared" si="0"/>
        <v>#DIV/0!</v>
      </c>
      <c r="G28" s="14" t="e">
        <f t="shared" si="1"/>
        <v>#VALUE!</v>
      </c>
      <c r="H28" s="14" t="e">
        <f t="shared" si="2"/>
        <v>#VALUE!</v>
      </c>
      <c r="I28" s="14" t="e">
        <f t="shared" si="3"/>
        <v>#VALUE!</v>
      </c>
      <c r="J28" s="14" t="e">
        <f t="shared" si="4"/>
        <v>#VALUE!</v>
      </c>
      <c r="K28" s="15" t="e">
        <f t="shared" si="5"/>
        <v>#VALUE!</v>
      </c>
      <c r="L28" s="16" t="e">
        <f t="shared" si="6"/>
        <v>#VALUE!</v>
      </c>
      <c r="O28" s="17" t="e">
        <f>O23/O22</f>
        <v>#VALUE!</v>
      </c>
      <c r="P28" s="17" t="e">
        <f>P23/P22</f>
        <v>#VALUE!</v>
      </c>
      <c r="Q28" s="17" t="e">
        <f>Q23/Q22</f>
        <v>#VALUE!</v>
      </c>
      <c r="R28" s="17" t="e">
        <f>R23/R22</f>
        <v>#VALUE!</v>
      </c>
      <c r="S28" s="17" t="e">
        <f>S23/S22</f>
        <v>#VALUE!</v>
      </c>
    </row>
    <row r="29" spans="1:20" ht="15" x14ac:dyDescent="0.25">
      <c r="A29" s="38"/>
      <c r="B29" s="39"/>
      <c r="C29" s="12" t="e">
        <f t="shared" si="0"/>
        <v>#DIV/0!</v>
      </c>
      <c r="D29" s="13" t="e">
        <f t="shared" si="0"/>
        <v>#DIV/0!</v>
      </c>
      <c r="E29" s="13" t="e">
        <f t="shared" si="0"/>
        <v>#DIV/0!</v>
      </c>
      <c r="F29" s="13" t="e">
        <f t="shared" si="0"/>
        <v>#DIV/0!</v>
      </c>
      <c r="G29" s="14" t="e">
        <f t="shared" si="1"/>
        <v>#VALUE!</v>
      </c>
      <c r="H29" s="14" t="e">
        <f t="shared" si="2"/>
        <v>#VALUE!</v>
      </c>
      <c r="I29" s="14" t="e">
        <f t="shared" si="3"/>
        <v>#VALUE!</v>
      </c>
      <c r="J29" s="14" t="e">
        <f t="shared" si="4"/>
        <v>#VALUE!</v>
      </c>
      <c r="K29" s="15" t="e">
        <f t="shared" si="5"/>
        <v>#VALUE!</v>
      </c>
      <c r="L29" s="16" t="e">
        <f t="shared" si="6"/>
        <v>#VALUE!</v>
      </c>
    </row>
    <row r="30" spans="1:20" ht="15" x14ac:dyDescent="0.25">
      <c r="A30" s="38"/>
      <c r="B30" s="39"/>
      <c r="C30" s="12" t="e">
        <f t="shared" si="0"/>
        <v>#DIV/0!</v>
      </c>
      <c r="D30" s="13" t="e">
        <f t="shared" si="0"/>
        <v>#DIV/0!</v>
      </c>
      <c r="E30" s="13" t="e">
        <f t="shared" si="0"/>
        <v>#DIV/0!</v>
      </c>
      <c r="F30" s="13" t="e">
        <f t="shared" si="0"/>
        <v>#DIV/0!</v>
      </c>
      <c r="G30" s="14" t="e">
        <f t="shared" si="1"/>
        <v>#VALUE!</v>
      </c>
      <c r="H30" s="14" t="e">
        <f t="shared" si="2"/>
        <v>#VALUE!</v>
      </c>
      <c r="I30" s="14" t="e">
        <f t="shared" si="3"/>
        <v>#VALUE!</v>
      </c>
      <c r="J30" s="14" t="e">
        <f t="shared" si="4"/>
        <v>#VALUE!</v>
      </c>
      <c r="K30" s="15" t="e">
        <f t="shared" si="5"/>
        <v>#VALUE!</v>
      </c>
      <c r="L30" s="16" t="e">
        <f t="shared" si="6"/>
        <v>#VALUE!</v>
      </c>
    </row>
    <row r="31" spans="1:20" ht="15" x14ac:dyDescent="0.25">
      <c r="A31" s="38"/>
      <c r="B31" s="39"/>
      <c r="C31" s="12" t="e">
        <f t="shared" si="0"/>
        <v>#DIV/0!</v>
      </c>
      <c r="D31" s="13" t="e">
        <f t="shared" si="0"/>
        <v>#DIV/0!</v>
      </c>
      <c r="E31" s="13" t="e">
        <f t="shared" si="0"/>
        <v>#DIV/0!</v>
      </c>
      <c r="F31" s="13" t="e">
        <f t="shared" si="0"/>
        <v>#DIV/0!</v>
      </c>
      <c r="G31" s="14" t="e">
        <f t="shared" si="1"/>
        <v>#VALUE!</v>
      </c>
      <c r="H31" s="14" t="e">
        <f t="shared" si="2"/>
        <v>#VALUE!</v>
      </c>
      <c r="I31" s="14" t="e">
        <f t="shared" si="3"/>
        <v>#VALUE!</v>
      </c>
      <c r="J31" s="14" t="e">
        <f t="shared" si="4"/>
        <v>#VALUE!</v>
      </c>
      <c r="K31" s="15" t="e">
        <f t="shared" si="5"/>
        <v>#VALUE!</v>
      </c>
      <c r="L31" s="16" t="e">
        <f t="shared" si="6"/>
        <v>#VALUE!</v>
      </c>
      <c r="O31" s="32" t="e">
        <f>#REF!-O22</f>
        <v>#REF!</v>
      </c>
      <c r="P31" s="32" t="e">
        <f>F15-P22</f>
        <v>#VALUE!</v>
      </c>
      <c r="Q31" s="32" t="e">
        <f>E15-Q22</f>
        <v>#VALUE!</v>
      </c>
      <c r="R31" s="33" t="e">
        <f>#REF!-R22</f>
        <v>#REF!</v>
      </c>
      <c r="S31" s="32" t="e">
        <f>C15-S22</f>
        <v>#VALUE!</v>
      </c>
    </row>
    <row r="32" spans="1:20" ht="15" x14ac:dyDescent="0.25">
      <c r="A32" s="38"/>
      <c r="B32" s="39"/>
      <c r="C32" s="12" t="e">
        <f t="shared" ref="C32:F41" si="7">EXP(-1*(($A32-C$8)/(0.6006*C$9))^2)</f>
        <v>#DIV/0!</v>
      </c>
      <c r="D32" s="13" t="e">
        <f t="shared" si="7"/>
        <v>#DIV/0!</v>
      </c>
      <c r="E32" s="13" t="e">
        <f t="shared" si="7"/>
        <v>#DIV/0!</v>
      </c>
      <c r="F32" s="13" t="e">
        <f t="shared" si="7"/>
        <v>#DIV/0!</v>
      </c>
      <c r="G32" s="14" t="e">
        <f t="shared" si="1"/>
        <v>#VALUE!</v>
      </c>
      <c r="H32" s="14" t="e">
        <f t="shared" si="2"/>
        <v>#VALUE!</v>
      </c>
      <c r="I32" s="14" t="e">
        <f t="shared" si="3"/>
        <v>#VALUE!</v>
      </c>
      <c r="J32" s="14" t="e">
        <f t="shared" si="4"/>
        <v>#VALUE!</v>
      </c>
      <c r="K32" s="15" t="e">
        <f t="shared" si="5"/>
        <v>#VALUE!</v>
      </c>
      <c r="L32" s="16" t="e">
        <f t="shared" si="6"/>
        <v>#VALUE!</v>
      </c>
    </row>
    <row r="33" spans="1:12" ht="15" x14ac:dyDescent="0.25">
      <c r="A33" s="38"/>
      <c r="B33" s="39"/>
      <c r="C33" s="12" t="e">
        <f t="shared" si="7"/>
        <v>#DIV/0!</v>
      </c>
      <c r="D33" s="13" t="e">
        <f t="shared" si="7"/>
        <v>#DIV/0!</v>
      </c>
      <c r="E33" s="13" t="e">
        <f t="shared" si="7"/>
        <v>#DIV/0!</v>
      </c>
      <c r="F33" s="13" t="e">
        <f t="shared" si="7"/>
        <v>#DIV/0!</v>
      </c>
      <c r="G33" s="14" t="e">
        <f t="shared" si="1"/>
        <v>#VALUE!</v>
      </c>
      <c r="H33" s="14" t="e">
        <f t="shared" si="2"/>
        <v>#VALUE!</v>
      </c>
      <c r="I33" s="14" t="e">
        <f t="shared" si="3"/>
        <v>#VALUE!</v>
      </c>
      <c r="J33" s="14" t="e">
        <f t="shared" si="4"/>
        <v>#VALUE!</v>
      </c>
      <c r="K33" s="15" t="e">
        <f t="shared" si="5"/>
        <v>#VALUE!</v>
      </c>
      <c r="L33" s="16" t="e">
        <f t="shared" si="6"/>
        <v>#VALUE!</v>
      </c>
    </row>
    <row r="34" spans="1:12" ht="15" x14ac:dyDescent="0.25">
      <c r="A34" s="38"/>
      <c r="B34" s="39"/>
      <c r="C34" s="12" t="e">
        <f t="shared" si="7"/>
        <v>#DIV/0!</v>
      </c>
      <c r="D34" s="13" t="e">
        <f t="shared" si="7"/>
        <v>#DIV/0!</v>
      </c>
      <c r="E34" s="13" t="e">
        <f t="shared" si="7"/>
        <v>#DIV/0!</v>
      </c>
      <c r="F34" s="13" t="e">
        <f t="shared" si="7"/>
        <v>#DIV/0!</v>
      </c>
      <c r="G34" s="14" t="e">
        <f t="shared" si="1"/>
        <v>#VALUE!</v>
      </c>
      <c r="H34" s="14" t="e">
        <f t="shared" si="2"/>
        <v>#VALUE!</v>
      </c>
      <c r="I34" s="14" t="e">
        <f t="shared" si="3"/>
        <v>#VALUE!</v>
      </c>
      <c r="J34" s="14" t="e">
        <f t="shared" si="4"/>
        <v>#VALUE!</v>
      </c>
      <c r="K34" s="15" t="e">
        <f t="shared" si="5"/>
        <v>#VALUE!</v>
      </c>
      <c r="L34" s="16" t="e">
        <f t="shared" si="6"/>
        <v>#VALUE!</v>
      </c>
    </row>
    <row r="35" spans="1:12" ht="15" x14ac:dyDescent="0.25">
      <c r="A35" s="38"/>
      <c r="B35" s="39"/>
      <c r="C35" s="12" t="e">
        <f t="shared" si="7"/>
        <v>#DIV/0!</v>
      </c>
      <c r="D35" s="13" t="e">
        <f t="shared" si="7"/>
        <v>#DIV/0!</v>
      </c>
      <c r="E35" s="13" t="e">
        <f t="shared" si="7"/>
        <v>#DIV/0!</v>
      </c>
      <c r="F35" s="13" t="e">
        <f t="shared" si="7"/>
        <v>#DIV/0!</v>
      </c>
      <c r="G35" s="14" t="e">
        <f t="shared" si="1"/>
        <v>#VALUE!</v>
      </c>
      <c r="H35" s="14" t="e">
        <f t="shared" si="2"/>
        <v>#VALUE!</v>
      </c>
      <c r="I35" s="14" t="e">
        <f t="shared" si="3"/>
        <v>#VALUE!</v>
      </c>
      <c r="J35" s="14" t="e">
        <f t="shared" si="4"/>
        <v>#VALUE!</v>
      </c>
      <c r="K35" s="15" t="e">
        <f t="shared" si="5"/>
        <v>#VALUE!</v>
      </c>
      <c r="L35" s="16" t="e">
        <f t="shared" si="6"/>
        <v>#VALUE!</v>
      </c>
    </row>
    <row r="36" spans="1:12" ht="15" x14ac:dyDescent="0.25">
      <c r="A36" s="38"/>
      <c r="B36" s="39"/>
      <c r="C36" s="12" t="e">
        <f t="shared" si="7"/>
        <v>#DIV/0!</v>
      </c>
      <c r="D36" s="13" t="e">
        <f t="shared" si="7"/>
        <v>#DIV/0!</v>
      </c>
      <c r="E36" s="13" t="e">
        <f t="shared" si="7"/>
        <v>#DIV/0!</v>
      </c>
      <c r="F36" s="13" t="e">
        <f t="shared" si="7"/>
        <v>#DIV/0!</v>
      </c>
      <c r="G36" s="14" t="e">
        <f t="shared" si="1"/>
        <v>#VALUE!</v>
      </c>
      <c r="H36" s="14" t="e">
        <f t="shared" si="2"/>
        <v>#VALUE!</v>
      </c>
      <c r="I36" s="14" t="e">
        <f t="shared" si="3"/>
        <v>#VALUE!</v>
      </c>
      <c r="J36" s="14" t="e">
        <f t="shared" si="4"/>
        <v>#VALUE!</v>
      </c>
      <c r="K36" s="15" t="e">
        <f t="shared" si="5"/>
        <v>#VALUE!</v>
      </c>
      <c r="L36" s="16" t="e">
        <f t="shared" si="6"/>
        <v>#VALUE!</v>
      </c>
    </row>
    <row r="37" spans="1:12" ht="15" x14ac:dyDescent="0.25">
      <c r="A37" s="38"/>
      <c r="B37" s="39"/>
      <c r="C37" s="12" t="e">
        <f t="shared" si="7"/>
        <v>#DIV/0!</v>
      </c>
      <c r="D37" s="13" t="e">
        <f t="shared" si="7"/>
        <v>#DIV/0!</v>
      </c>
      <c r="E37" s="13" t="e">
        <f t="shared" si="7"/>
        <v>#DIV/0!</v>
      </c>
      <c r="F37" s="13" t="e">
        <f t="shared" si="7"/>
        <v>#DIV/0!</v>
      </c>
      <c r="G37" s="14" t="e">
        <f t="shared" si="1"/>
        <v>#VALUE!</v>
      </c>
      <c r="H37" s="14" t="e">
        <f t="shared" si="2"/>
        <v>#VALUE!</v>
      </c>
      <c r="I37" s="14" t="e">
        <f t="shared" si="3"/>
        <v>#VALUE!</v>
      </c>
      <c r="J37" s="14" t="e">
        <f t="shared" si="4"/>
        <v>#VALUE!</v>
      </c>
      <c r="K37" s="15" t="e">
        <f t="shared" si="5"/>
        <v>#VALUE!</v>
      </c>
      <c r="L37" s="16" t="e">
        <f t="shared" si="6"/>
        <v>#VALUE!</v>
      </c>
    </row>
    <row r="38" spans="1:12" ht="15" x14ac:dyDescent="0.25">
      <c r="A38" s="38"/>
      <c r="B38" s="39"/>
      <c r="C38" s="12" t="e">
        <f t="shared" si="7"/>
        <v>#DIV/0!</v>
      </c>
      <c r="D38" s="13" t="e">
        <f t="shared" si="7"/>
        <v>#DIV/0!</v>
      </c>
      <c r="E38" s="13" t="e">
        <f t="shared" si="7"/>
        <v>#DIV/0!</v>
      </c>
      <c r="F38" s="13" t="e">
        <f t="shared" si="7"/>
        <v>#DIV/0!</v>
      </c>
      <c r="G38" s="14" t="e">
        <f t="shared" si="1"/>
        <v>#VALUE!</v>
      </c>
      <c r="H38" s="14" t="e">
        <f t="shared" si="2"/>
        <v>#VALUE!</v>
      </c>
      <c r="I38" s="14" t="e">
        <f t="shared" si="3"/>
        <v>#VALUE!</v>
      </c>
      <c r="J38" s="14" t="e">
        <f t="shared" si="4"/>
        <v>#VALUE!</v>
      </c>
      <c r="K38" s="15" t="e">
        <f t="shared" si="5"/>
        <v>#VALUE!</v>
      </c>
      <c r="L38" s="16" t="e">
        <f t="shared" si="6"/>
        <v>#VALUE!</v>
      </c>
    </row>
    <row r="39" spans="1:12" ht="15" x14ac:dyDescent="0.25">
      <c r="A39" s="38"/>
      <c r="B39" s="39"/>
      <c r="C39" s="12" t="e">
        <f t="shared" si="7"/>
        <v>#DIV/0!</v>
      </c>
      <c r="D39" s="13" t="e">
        <f t="shared" si="7"/>
        <v>#DIV/0!</v>
      </c>
      <c r="E39" s="13" t="e">
        <f t="shared" si="7"/>
        <v>#DIV/0!</v>
      </c>
      <c r="F39" s="13" t="e">
        <f t="shared" si="7"/>
        <v>#DIV/0!</v>
      </c>
      <c r="G39" s="14" t="e">
        <f t="shared" si="1"/>
        <v>#VALUE!</v>
      </c>
      <c r="H39" s="14" t="e">
        <f t="shared" si="2"/>
        <v>#VALUE!</v>
      </c>
      <c r="I39" s="14" t="e">
        <f t="shared" si="3"/>
        <v>#VALUE!</v>
      </c>
      <c r="J39" s="14" t="e">
        <f t="shared" si="4"/>
        <v>#VALUE!</v>
      </c>
      <c r="K39" s="15" t="e">
        <f t="shared" si="5"/>
        <v>#VALUE!</v>
      </c>
      <c r="L39" s="16" t="e">
        <f t="shared" si="6"/>
        <v>#VALUE!</v>
      </c>
    </row>
    <row r="40" spans="1:12" ht="15" x14ac:dyDescent="0.25">
      <c r="A40" s="38"/>
      <c r="B40" s="39"/>
      <c r="C40" s="12" t="e">
        <f t="shared" si="7"/>
        <v>#DIV/0!</v>
      </c>
      <c r="D40" s="13" t="e">
        <f t="shared" si="7"/>
        <v>#DIV/0!</v>
      </c>
      <c r="E40" s="13" t="e">
        <f t="shared" si="7"/>
        <v>#DIV/0!</v>
      </c>
      <c r="F40" s="13" t="e">
        <f t="shared" si="7"/>
        <v>#DIV/0!</v>
      </c>
      <c r="G40" s="14" t="e">
        <f t="shared" si="1"/>
        <v>#VALUE!</v>
      </c>
      <c r="H40" s="14" t="e">
        <f t="shared" si="2"/>
        <v>#VALUE!</v>
      </c>
      <c r="I40" s="14" t="e">
        <f t="shared" si="3"/>
        <v>#VALUE!</v>
      </c>
      <c r="J40" s="14" t="e">
        <f t="shared" si="4"/>
        <v>#VALUE!</v>
      </c>
      <c r="K40" s="15" t="e">
        <f t="shared" si="5"/>
        <v>#VALUE!</v>
      </c>
      <c r="L40" s="16" t="e">
        <f t="shared" si="6"/>
        <v>#VALUE!</v>
      </c>
    </row>
    <row r="41" spans="1:12" ht="15" x14ac:dyDescent="0.25">
      <c r="A41" s="38"/>
      <c r="B41" s="39"/>
      <c r="C41" s="12" t="e">
        <f t="shared" si="7"/>
        <v>#DIV/0!</v>
      </c>
      <c r="D41" s="13" t="e">
        <f t="shared" si="7"/>
        <v>#DIV/0!</v>
      </c>
      <c r="E41" s="13" t="e">
        <f t="shared" si="7"/>
        <v>#DIV/0!</v>
      </c>
      <c r="F41" s="13" t="e">
        <f t="shared" si="7"/>
        <v>#DIV/0!</v>
      </c>
      <c r="G41" s="14" t="e">
        <f t="shared" si="1"/>
        <v>#VALUE!</v>
      </c>
      <c r="H41" s="14" t="e">
        <f t="shared" si="2"/>
        <v>#VALUE!</v>
      </c>
      <c r="I41" s="14" t="e">
        <f t="shared" si="3"/>
        <v>#VALUE!</v>
      </c>
      <c r="J41" s="14" t="e">
        <f t="shared" si="4"/>
        <v>#VALUE!</v>
      </c>
      <c r="K41" s="15" t="e">
        <f t="shared" si="5"/>
        <v>#VALUE!</v>
      </c>
      <c r="L41" s="16" t="e">
        <f t="shared" si="6"/>
        <v>#VALUE!</v>
      </c>
    </row>
    <row r="42" spans="1:12" ht="15" x14ac:dyDescent="0.25">
      <c r="A42" s="38"/>
      <c r="B42" s="39"/>
      <c r="C42" s="12" t="e">
        <f t="shared" ref="C42:F51" si="8">EXP(-1*(($A42-C$8)/(0.6006*C$9))^2)</f>
        <v>#DIV/0!</v>
      </c>
      <c r="D42" s="13" t="e">
        <f t="shared" si="8"/>
        <v>#DIV/0!</v>
      </c>
      <c r="E42" s="13" t="e">
        <f t="shared" si="8"/>
        <v>#DIV/0!</v>
      </c>
      <c r="F42" s="13" t="e">
        <f t="shared" si="8"/>
        <v>#DIV/0!</v>
      </c>
      <c r="G42" s="14" t="e">
        <f t="shared" si="1"/>
        <v>#VALUE!</v>
      </c>
      <c r="H42" s="14" t="e">
        <f t="shared" si="2"/>
        <v>#VALUE!</v>
      </c>
      <c r="I42" s="14" t="e">
        <f t="shared" si="3"/>
        <v>#VALUE!</v>
      </c>
      <c r="J42" s="14" t="e">
        <f t="shared" si="4"/>
        <v>#VALUE!</v>
      </c>
      <c r="K42" s="15" t="e">
        <f t="shared" si="5"/>
        <v>#VALUE!</v>
      </c>
      <c r="L42" s="16" t="e">
        <f t="shared" si="6"/>
        <v>#VALUE!</v>
      </c>
    </row>
    <row r="43" spans="1:12" ht="15" x14ac:dyDescent="0.25">
      <c r="A43" s="38"/>
      <c r="B43" s="39"/>
      <c r="C43" s="12" t="e">
        <f t="shared" si="8"/>
        <v>#DIV/0!</v>
      </c>
      <c r="D43" s="13" t="e">
        <f t="shared" si="8"/>
        <v>#DIV/0!</v>
      </c>
      <c r="E43" s="13" t="e">
        <f t="shared" si="8"/>
        <v>#DIV/0!</v>
      </c>
      <c r="F43" s="13" t="e">
        <f t="shared" si="8"/>
        <v>#DIV/0!</v>
      </c>
      <c r="G43" s="14" t="e">
        <f t="shared" si="1"/>
        <v>#VALUE!</v>
      </c>
      <c r="H43" s="14" t="e">
        <f t="shared" si="2"/>
        <v>#VALUE!</v>
      </c>
      <c r="I43" s="14" t="e">
        <f t="shared" si="3"/>
        <v>#VALUE!</v>
      </c>
      <c r="J43" s="14" t="e">
        <f t="shared" si="4"/>
        <v>#VALUE!</v>
      </c>
      <c r="K43" s="15" t="e">
        <f t="shared" si="5"/>
        <v>#VALUE!</v>
      </c>
      <c r="L43" s="16" t="e">
        <f t="shared" si="6"/>
        <v>#VALUE!</v>
      </c>
    </row>
    <row r="44" spans="1:12" ht="15" x14ac:dyDescent="0.25">
      <c r="A44" s="38"/>
      <c r="B44" s="39"/>
      <c r="C44" s="12" t="e">
        <f t="shared" si="8"/>
        <v>#DIV/0!</v>
      </c>
      <c r="D44" s="13" t="e">
        <f t="shared" si="8"/>
        <v>#DIV/0!</v>
      </c>
      <c r="E44" s="13" t="e">
        <f t="shared" si="8"/>
        <v>#DIV/0!</v>
      </c>
      <c r="F44" s="13" t="e">
        <f t="shared" si="8"/>
        <v>#DIV/0!</v>
      </c>
      <c r="G44" s="14" t="e">
        <f t="shared" si="1"/>
        <v>#VALUE!</v>
      </c>
      <c r="H44" s="14" t="e">
        <f t="shared" si="2"/>
        <v>#VALUE!</v>
      </c>
      <c r="I44" s="14" t="e">
        <f t="shared" si="3"/>
        <v>#VALUE!</v>
      </c>
      <c r="J44" s="14" t="e">
        <f t="shared" si="4"/>
        <v>#VALUE!</v>
      </c>
      <c r="K44" s="15" t="e">
        <f t="shared" si="5"/>
        <v>#VALUE!</v>
      </c>
      <c r="L44" s="16" t="e">
        <f t="shared" si="6"/>
        <v>#VALUE!</v>
      </c>
    </row>
    <row r="45" spans="1:12" ht="15" x14ac:dyDescent="0.25">
      <c r="A45" s="38"/>
      <c r="B45" s="39"/>
      <c r="C45" s="12" t="e">
        <f t="shared" si="8"/>
        <v>#DIV/0!</v>
      </c>
      <c r="D45" s="13" t="e">
        <f t="shared" si="8"/>
        <v>#DIV/0!</v>
      </c>
      <c r="E45" s="13" t="e">
        <f t="shared" si="8"/>
        <v>#DIV/0!</v>
      </c>
      <c r="F45" s="13" t="e">
        <f t="shared" si="8"/>
        <v>#DIV/0!</v>
      </c>
      <c r="G45" s="14" t="e">
        <f t="shared" si="1"/>
        <v>#VALUE!</v>
      </c>
      <c r="H45" s="14" t="e">
        <f t="shared" si="2"/>
        <v>#VALUE!</v>
      </c>
      <c r="I45" s="14" t="e">
        <f t="shared" si="3"/>
        <v>#VALUE!</v>
      </c>
      <c r="J45" s="14" t="e">
        <f t="shared" si="4"/>
        <v>#VALUE!</v>
      </c>
      <c r="K45" s="15" t="e">
        <f t="shared" si="5"/>
        <v>#VALUE!</v>
      </c>
      <c r="L45" s="16" t="e">
        <f t="shared" si="6"/>
        <v>#VALUE!</v>
      </c>
    </row>
    <row r="46" spans="1:12" ht="15" x14ac:dyDescent="0.25">
      <c r="A46" s="38"/>
      <c r="B46" s="39"/>
      <c r="C46" s="12" t="e">
        <f t="shared" si="8"/>
        <v>#DIV/0!</v>
      </c>
      <c r="D46" s="13" t="e">
        <f t="shared" si="8"/>
        <v>#DIV/0!</v>
      </c>
      <c r="E46" s="13" t="e">
        <f t="shared" si="8"/>
        <v>#DIV/0!</v>
      </c>
      <c r="F46" s="13" t="e">
        <f t="shared" si="8"/>
        <v>#DIV/0!</v>
      </c>
      <c r="G46" s="14" t="e">
        <f t="shared" si="1"/>
        <v>#VALUE!</v>
      </c>
      <c r="H46" s="14" t="e">
        <f t="shared" si="2"/>
        <v>#VALUE!</v>
      </c>
      <c r="I46" s="14" t="e">
        <f t="shared" si="3"/>
        <v>#VALUE!</v>
      </c>
      <c r="J46" s="14" t="e">
        <f t="shared" si="4"/>
        <v>#VALUE!</v>
      </c>
      <c r="K46" s="15" t="e">
        <f t="shared" si="5"/>
        <v>#VALUE!</v>
      </c>
      <c r="L46" s="16" t="e">
        <f t="shared" si="6"/>
        <v>#VALUE!</v>
      </c>
    </row>
    <row r="47" spans="1:12" ht="15" x14ac:dyDescent="0.25">
      <c r="A47" s="38"/>
      <c r="B47" s="39"/>
      <c r="C47" s="12" t="e">
        <f t="shared" si="8"/>
        <v>#DIV/0!</v>
      </c>
      <c r="D47" s="13" t="e">
        <f t="shared" si="8"/>
        <v>#DIV/0!</v>
      </c>
      <c r="E47" s="13" t="e">
        <f t="shared" si="8"/>
        <v>#DIV/0!</v>
      </c>
      <c r="F47" s="13" t="e">
        <f t="shared" si="8"/>
        <v>#DIV/0!</v>
      </c>
      <c r="G47" s="14" t="e">
        <f t="shared" si="1"/>
        <v>#VALUE!</v>
      </c>
      <c r="H47" s="14" t="e">
        <f t="shared" si="2"/>
        <v>#VALUE!</v>
      </c>
      <c r="I47" s="14" t="e">
        <f t="shared" si="3"/>
        <v>#VALUE!</v>
      </c>
      <c r="J47" s="14" t="e">
        <f t="shared" si="4"/>
        <v>#VALUE!</v>
      </c>
      <c r="K47" s="15" t="e">
        <f t="shared" si="5"/>
        <v>#VALUE!</v>
      </c>
      <c r="L47" s="16" t="e">
        <f t="shared" si="6"/>
        <v>#VALUE!</v>
      </c>
    </row>
    <row r="48" spans="1:12" ht="15" x14ac:dyDescent="0.25">
      <c r="A48" s="38"/>
      <c r="B48" s="39"/>
      <c r="C48" s="12" t="e">
        <f t="shared" si="8"/>
        <v>#DIV/0!</v>
      </c>
      <c r="D48" s="13" t="e">
        <f t="shared" si="8"/>
        <v>#DIV/0!</v>
      </c>
      <c r="E48" s="13" t="e">
        <f t="shared" si="8"/>
        <v>#DIV/0!</v>
      </c>
      <c r="F48" s="13" t="e">
        <f t="shared" si="8"/>
        <v>#DIV/0!</v>
      </c>
      <c r="G48" s="14" t="e">
        <f t="shared" si="1"/>
        <v>#VALUE!</v>
      </c>
      <c r="H48" s="14" t="e">
        <f t="shared" si="2"/>
        <v>#VALUE!</v>
      </c>
      <c r="I48" s="14" t="e">
        <f t="shared" si="3"/>
        <v>#VALUE!</v>
      </c>
      <c r="J48" s="14" t="e">
        <f t="shared" si="4"/>
        <v>#VALUE!</v>
      </c>
      <c r="K48" s="15" t="e">
        <f t="shared" si="5"/>
        <v>#VALUE!</v>
      </c>
      <c r="L48" s="16" t="e">
        <f t="shared" si="6"/>
        <v>#VALUE!</v>
      </c>
    </row>
    <row r="49" spans="1:12" ht="15" x14ac:dyDescent="0.25">
      <c r="A49" s="38"/>
      <c r="B49" s="39"/>
      <c r="C49" s="12" t="e">
        <f t="shared" si="8"/>
        <v>#DIV/0!</v>
      </c>
      <c r="D49" s="13" t="e">
        <f t="shared" si="8"/>
        <v>#DIV/0!</v>
      </c>
      <c r="E49" s="13" t="e">
        <f t="shared" si="8"/>
        <v>#DIV/0!</v>
      </c>
      <c r="F49" s="13" t="e">
        <f t="shared" si="8"/>
        <v>#DIV/0!</v>
      </c>
      <c r="G49" s="14" t="e">
        <f t="shared" si="1"/>
        <v>#VALUE!</v>
      </c>
      <c r="H49" s="14" t="e">
        <f t="shared" si="2"/>
        <v>#VALUE!</v>
      </c>
      <c r="I49" s="14" t="e">
        <f t="shared" si="3"/>
        <v>#VALUE!</v>
      </c>
      <c r="J49" s="14" t="e">
        <f t="shared" si="4"/>
        <v>#VALUE!</v>
      </c>
      <c r="K49" s="15" t="e">
        <f t="shared" si="5"/>
        <v>#VALUE!</v>
      </c>
      <c r="L49" s="16" t="e">
        <f t="shared" si="6"/>
        <v>#VALUE!</v>
      </c>
    </row>
    <row r="50" spans="1:12" ht="15" x14ac:dyDescent="0.25">
      <c r="A50" s="38"/>
      <c r="B50" s="39"/>
      <c r="C50" s="12" t="e">
        <f t="shared" si="8"/>
        <v>#DIV/0!</v>
      </c>
      <c r="D50" s="13" t="e">
        <f t="shared" si="8"/>
        <v>#DIV/0!</v>
      </c>
      <c r="E50" s="13" t="e">
        <f t="shared" si="8"/>
        <v>#DIV/0!</v>
      </c>
      <c r="F50" s="13" t="e">
        <f t="shared" si="8"/>
        <v>#DIV/0!</v>
      </c>
      <c r="G50" s="14" t="e">
        <f t="shared" si="1"/>
        <v>#VALUE!</v>
      </c>
      <c r="H50" s="14" t="e">
        <f t="shared" si="2"/>
        <v>#VALUE!</v>
      </c>
      <c r="I50" s="14" t="e">
        <f t="shared" si="3"/>
        <v>#VALUE!</v>
      </c>
      <c r="J50" s="14" t="e">
        <f t="shared" si="4"/>
        <v>#VALUE!</v>
      </c>
      <c r="K50" s="15" t="e">
        <f t="shared" si="5"/>
        <v>#VALUE!</v>
      </c>
      <c r="L50" s="16" t="e">
        <f t="shared" si="6"/>
        <v>#VALUE!</v>
      </c>
    </row>
    <row r="51" spans="1:12" ht="15" x14ac:dyDescent="0.25">
      <c r="A51" s="38"/>
      <c r="B51" s="39"/>
      <c r="C51" s="12" t="e">
        <f t="shared" si="8"/>
        <v>#DIV/0!</v>
      </c>
      <c r="D51" s="13" t="e">
        <f t="shared" si="8"/>
        <v>#DIV/0!</v>
      </c>
      <c r="E51" s="13" t="e">
        <f t="shared" si="8"/>
        <v>#DIV/0!</v>
      </c>
      <c r="F51" s="13" t="e">
        <f t="shared" si="8"/>
        <v>#DIV/0!</v>
      </c>
      <c r="G51" s="14" t="e">
        <f t="shared" si="1"/>
        <v>#VALUE!</v>
      </c>
      <c r="H51" s="14" t="e">
        <f t="shared" si="2"/>
        <v>#VALUE!</v>
      </c>
      <c r="I51" s="14" t="e">
        <f t="shared" si="3"/>
        <v>#VALUE!</v>
      </c>
      <c r="J51" s="14" t="e">
        <f t="shared" si="4"/>
        <v>#VALUE!</v>
      </c>
      <c r="K51" s="15" t="e">
        <f t="shared" si="5"/>
        <v>#VALUE!</v>
      </c>
      <c r="L51" s="16" t="e">
        <f t="shared" si="6"/>
        <v>#VALUE!</v>
      </c>
    </row>
    <row r="52" spans="1:12" ht="15" x14ac:dyDescent="0.25">
      <c r="A52" s="38"/>
      <c r="B52" s="39"/>
      <c r="C52" s="12" t="e">
        <f t="shared" ref="C52:F61" si="9">EXP(-1*(($A52-C$8)/(0.6006*C$9))^2)</f>
        <v>#DIV/0!</v>
      </c>
      <c r="D52" s="13" t="e">
        <f t="shared" si="9"/>
        <v>#DIV/0!</v>
      </c>
      <c r="E52" s="13" t="e">
        <f t="shared" si="9"/>
        <v>#DIV/0!</v>
      </c>
      <c r="F52" s="13" t="e">
        <f t="shared" si="9"/>
        <v>#DIV/0!</v>
      </c>
      <c r="G52" s="14" t="e">
        <f t="shared" si="1"/>
        <v>#VALUE!</v>
      </c>
      <c r="H52" s="14" t="e">
        <f t="shared" si="2"/>
        <v>#VALUE!</v>
      </c>
      <c r="I52" s="14" t="e">
        <f t="shared" si="3"/>
        <v>#VALUE!</v>
      </c>
      <c r="J52" s="14" t="e">
        <f t="shared" si="4"/>
        <v>#VALUE!</v>
      </c>
      <c r="K52" s="15" t="e">
        <f t="shared" si="5"/>
        <v>#VALUE!</v>
      </c>
      <c r="L52" s="16" t="e">
        <f t="shared" si="6"/>
        <v>#VALUE!</v>
      </c>
    </row>
    <row r="53" spans="1:12" ht="15" x14ac:dyDescent="0.25">
      <c r="A53" s="38"/>
      <c r="B53" s="39"/>
      <c r="C53" s="12" t="e">
        <f t="shared" si="9"/>
        <v>#DIV/0!</v>
      </c>
      <c r="D53" s="13" t="e">
        <f t="shared" si="9"/>
        <v>#DIV/0!</v>
      </c>
      <c r="E53" s="13" t="e">
        <f t="shared" si="9"/>
        <v>#DIV/0!</v>
      </c>
      <c r="F53" s="13" t="e">
        <f t="shared" si="9"/>
        <v>#DIV/0!</v>
      </c>
      <c r="G53" s="14" t="e">
        <f t="shared" si="1"/>
        <v>#VALUE!</v>
      </c>
      <c r="H53" s="14" t="e">
        <f t="shared" si="2"/>
        <v>#VALUE!</v>
      </c>
      <c r="I53" s="14" t="e">
        <f t="shared" si="3"/>
        <v>#VALUE!</v>
      </c>
      <c r="J53" s="14" t="e">
        <f t="shared" si="4"/>
        <v>#VALUE!</v>
      </c>
      <c r="K53" s="15" t="e">
        <f t="shared" si="5"/>
        <v>#VALUE!</v>
      </c>
      <c r="L53" s="16" t="e">
        <f t="shared" si="6"/>
        <v>#VALUE!</v>
      </c>
    </row>
    <row r="54" spans="1:12" ht="15" x14ac:dyDescent="0.25">
      <c r="A54" s="38"/>
      <c r="B54" s="39"/>
      <c r="C54" s="12" t="e">
        <f t="shared" si="9"/>
        <v>#DIV/0!</v>
      </c>
      <c r="D54" s="13" t="e">
        <f t="shared" si="9"/>
        <v>#DIV/0!</v>
      </c>
      <c r="E54" s="13" t="e">
        <f t="shared" si="9"/>
        <v>#DIV/0!</v>
      </c>
      <c r="F54" s="13" t="e">
        <f t="shared" si="9"/>
        <v>#DIV/0!</v>
      </c>
      <c r="G54" s="14" t="e">
        <f t="shared" ref="G54:G85" si="10">C$15*C54</f>
        <v>#VALUE!</v>
      </c>
      <c r="H54" s="14" t="e">
        <f t="shared" ref="H54:H85" si="11">D$15*D54</f>
        <v>#VALUE!</v>
      </c>
      <c r="I54" s="14" t="e">
        <f t="shared" ref="I54:I85" si="12">E$15*E54</f>
        <v>#VALUE!</v>
      </c>
      <c r="J54" s="14" t="e">
        <f t="shared" ref="J54:J85" si="13">F$15*F54</f>
        <v>#VALUE!</v>
      </c>
      <c r="K54" s="15" t="e">
        <f t="shared" ref="K54:K85" si="14">SUM(G54:J54)</f>
        <v>#VALUE!</v>
      </c>
      <c r="L54" s="16" t="e">
        <f t="shared" ref="L54:L85" si="15">B54-K54</f>
        <v>#VALUE!</v>
      </c>
    </row>
    <row r="55" spans="1:12" ht="15" x14ac:dyDescent="0.25">
      <c r="A55" s="38"/>
      <c r="B55" s="39"/>
      <c r="C55" s="12" t="e">
        <f t="shared" si="9"/>
        <v>#DIV/0!</v>
      </c>
      <c r="D55" s="13" t="e">
        <f t="shared" si="9"/>
        <v>#DIV/0!</v>
      </c>
      <c r="E55" s="13" t="e">
        <f t="shared" si="9"/>
        <v>#DIV/0!</v>
      </c>
      <c r="F55" s="13" t="e">
        <f t="shared" si="9"/>
        <v>#DIV/0!</v>
      </c>
      <c r="G55" s="14" t="e">
        <f t="shared" si="10"/>
        <v>#VALUE!</v>
      </c>
      <c r="H55" s="14" t="e">
        <f t="shared" si="11"/>
        <v>#VALUE!</v>
      </c>
      <c r="I55" s="14" t="e">
        <f t="shared" si="12"/>
        <v>#VALUE!</v>
      </c>
      <c r="J55" s="14" t="e">
        <f t="shared" si="13"/>
        <v>#VALUE!</v>
      </c>
      <c r="K55" s="15" t="e">
        <f t="shared" si="14"/>
        <v>#VALUE!</v>
      </c>
      <c r="L55" s="16" t="e">
        <f t="shared" si="15"/>
        <v>#VALUE!</v>
      </c>
    </row>
    <row r="56" spans="1:12" ht="15" x14ac:dyDescent="0.25">
      <c r="A56" s="38"/>
      <c r="B56" s="39"/>
      <c r="C56" s="12" t="e">
        <f t="shared" si="9"/>
        <v>#DIV/0!</v>
      </c>
      <c r="D56" s="13" t="e">
        <f t="shared" si="9"/>
        <v>#DIV/0!</v>
      </c>
      <c r="E56" s="13" t="e">
        <f t="shared" si="9"/>
        <v>#DIV/0!</v>
      </c>
      <c r="F56" s="13" t="e">
        <f t="shared" si="9"/>
        <v>#DIV/0!</v>
      </c>
      <c r="G56" s="14" t="e">
        <f t="shared" si="10"/>
        <v>#VALUE!</v>
      </c>
      <c r="H56" s="14" t="e">
        <f t="shared" si="11"/>
        <v>#VALUE!</v>
      </c>
      <c r="I56" s="14" t="e">
        <f t="shared" si="12"/>
        <v>#VALUE!</v>
      </c>
      <c r="J56" s="14" t="e">
        <f t="shared" si="13"/>
        <v>#VALUE!</v>
      </c>
      <c r="K56" s="15" t="e">
        <f t="shared" si="14"/>
        <v>#VALUE!</v>
      </c>
      <c r="L56" s="16" t="e">
        <f t="shared" si="15"/>
        <v>#VALUE!</v>
      </c>
    </row>
    <row r="57" spans="1:12" ht="15" x14ac:dyDescent="0.25">
      <c r="A57" s="38"/>
      <c r="B57" s="39"/>
      <c r="C57" s="12" t="e">
        <f t="shared" si="9"/>
        <v>#DIV/0!</v>
      </c>
      <c r="D57" s="13" t="e">
        <f t="shared" si="9"/>
        <v>#DIV/0!</v>
      </c>
      <c r="E57" s="13" t="e">
        <f t="shared" si="9"/>
        <v>#DIV/0!</v>
      </c>
      <c r="F57" s="13" t="e">
        <f t="shared" si="9"/>
        <v>#DIV/0!</v>
      </c>
      <c r="G57" s="14" t="e">
        <f t="shared" si="10"/>
        <v>#VALUE!</v>
      </c>
      <c r="H57" s="14" t="e">
        <f t="shared" si="11"/>
        <v>#VALUE!</v>
      </c>
      <c r="I57" s="14" t="e">
        <f t="shared" si="12"/>
        <v>#VALUE!</v>
      </c>
      <c r="J57" s="14" t="e">
        <f t="shared" si="13"/>
        <v>#VALUE!</v>
      </c>
      <c r="K57" s="15" t="e">
        <f t="shared" si="14"/>
        <v>#VALUE!</v>
      </c>
      <c r="L57" s="16" t="e">
        <f t="shared" si="15"/>
        <v>#VALUE!</v>
      </c>
    </row>
    <row r="58" spans="1:12" ht="15" x14ac:dyDescent="0.25">
      <c r="A58" s="38"/>
      <c r="B58" s="39"/>
      <c r="C58" s="12" t="e">
        <f t="shared" si="9"/>
        <v>#DIV/0!</v>
      </c>
      <c r="D58" s="13" t="e">
        <f t="shared" si="9"/>
        <v>#DIV/0!</v>
      </c>
      <c r="E58" s="13" t="e">
        <f t="shared" si="9"/>
        <v>#DIV/0!</v>
      </c>
      <c r="F58" s="13" t="e">
        <f t="shared" si="9"/>
        <v>#DIV/0!</v>
      </c>
      <c r="G58" s="14" t="e">
        <f t="shared" si="10"/>
        <v>#VALUE!</v>
      </c>
      <c r="H58" s="14" t="e">
        <f t="shared" si="11"/>
        <v>#VALUE!</v>
      </c>
      <c r="I58" s="14" t="e">
        <f t="shared" si="12"/>
        <v>#VALUE!</v>
      </c>
      <c r="J58" s="14" t="e">
        <f t="shared" si="13"/>
        <v>#VALUE!</v>
      </c>
      <c r="K58" s="15" t="e">
        <f t="shared" si="14"/>
        <v>#VALUE!</v>
      </c>
      <c r="L58" s="16" t="e">
        <f t="shared" si="15"/>
        <v>#VALUE!</v>
      </c>
    </row>
    <row r="59" spans="1:12" ht="15" x14ac:dyDescent="0.25">
      <c r="A59" s="38"/>
      <c r="B59" s="39"/>
      <c r="C59" s="12" t="e">
        <f t="shared" si="9"/>
        <v>#DIV/0!</v>
      </c>
      <c r="D59" s="13" t="e">
        <f t="shared" si="9"/>
        <v>#DIV/0!</v>
      </c>
      <c r="E59" s="13" t="e">
        <f t="shared" si="9"/>
        <v>#DIV/0!</v>
      </c>
      <c r="F59" s="13" t="e">
        <f t="shared" si="9"/>
        <v>#DIV/0!</v>
      </c>
      <c r="G59" s="14" t="e">
        <f t="shared" si="10"/>
        <v>#VALUE!</v>
      </c>
      <c r="H59" s="14" t="e">
        <f t="shared" si="11"/>
        <v>#VALUE!</v>
      </c>
      <c r="I59" s="14" t="e">
        <f t="shared" si="12"/>
        <v>#VALUE!</v>
      </c>
      <c r="J59" s="14" t="e">
        <f t="shared" si="13"/>
        <v>#VALUE!</v>
      </c>
      <c r="K59" s="15" t="e">
        <f t="shared" si="14"/>
        <v>#VALUE!</v>
      </c>
      <c r="L59" s="16" t="e">
        <f t="shared" si="15"/>
        <v>#VALUE!</v>
      </c>
    </row>
    <row r="60" spans="1:12" ht="15" x14ac:dyDescent="0.25">
      <c r="A60" s="38"/>
      <c r="B60" s="39"/>
      <c r="C60" s="12" t="e">
        <f t="shared" si="9"/>
        <v>#DIV/0!</v>
      </c>
      <c r="D60" s="13" t="e">
        <f t="shared" si="9"/>
        <v>#DIV/0!</v>
      </c>
      <c r="E60" s="13" t="e">
        <f t="shared" si="9"/>
        <v>#DIV/0!</v>
      </c>
      <c r="F60" s="13" t="e">
        <f t="shared" si="9"/>
        <v>#DIV/0!</v>
      </c>
      <c r="G60" s="14" t="e">
        <f t="shared" si="10"/>
        <v>#VALUE!</v>
      </c>
      <c r="H60" s="14" t="e">
        <f t="shared" si="11"/>
        <v>#VALUE!</v>
      </c>
      <c r="I60" s="14" t="e">
        <f t="shared" si="12"/>
        <v>#VALUE!</v>
      </c>
      <c r="J60" s="14" t="e">
        <f t="shared" si="13"/>
        <v>#VALUE!</v>
      </c>
      <c r="K60" s="15" t="e">
        <f t="shared" si="14"/>
        <v>#VALUE!</v>
      </c>
      <c r="L60" s="16" t="e">
        <f t="shared" si="15"/>
        <v>#VALUE!</v>
      </c>
    </row>
    <row r="61" spans="1:12" ht="15" x14ac:dyDescent="0.25">
      <c r="A61" s="38"/>
      <c r="B61" s="39"/>
      <c r="C61" s="12" t="e">
        <f t="shared" si="9"/>
        <v>#DIV/0!</v>
      </c>
      <c r="D61" s="13" t="e">
        <f t="shared" si="9"/>
        <v>#DIV/0!</v>
      </c>
      <c r="E61" s="13" t="e">
        <f t="shared" si="9"/>
        <v>#DIV/0!</v>
      </c>
      <c r="F61" s="13" t="e">
        <f t="shared" si="9"/>
        <v>#DIV/0!</v>
      </c>
      <c r="G61" s="14" t="e">
        <f t="shared" si="10"/>
        <v>#VALUE!</v>
      </c>
      <c r="H61" s="14" t="e">
        <f t="shared" si="11"/>
        <v>#VALUE!</v>
      </c>
      <c r="I61" s="14" t="e">
        <f t="shared" si="12"/>
        <v>#VALUE!</v>
      </c>
      <c r="J61" s="14" t="e">
        <f t="shared" si="13"/>
        <v>#VALUE!</v>
      </c>
      <c r="K61" s="15" t="e">
        <f t="shared" si="14"/>
        <v>#VALUE!</v>
      </c>
      <c r="L61" s="16" t="e">
        <f t="shared" si="15"/>
        <v>#VALUE!</v>
      </c>
    </row>
    <row r="62" spans="1:12" ht="15" x14ac:dyDescent="0.25">
      <c r="A62" s="38"/>
      <c r="B62" s="39"/>
      <c r="C62" s="12" t="e">
        <f t="shared" ref="C62:F71" si="16">EXP(-1*(($A62-C$8)/(0.6006*C$9))^2)</f>
        <v>#DIV/0!</v>
      </c>
      <c r="D62" s="13" t="e">
        <f t="shared" si="16"/>
        <v>#DIV/0!</v>
      </c>
      <c r="E62" s="13" t="e">
        <f t="shared" si="16"/>
        <v>#DIV/0!</v>
      </c>
      <c r="F62" s="13" t="e">
        <f t="shared" si="16"/>
        <v>#DIV/0!</v>
      </c>
      <c r="G62" s="14" t="e">
        <f t="shared" si="10"/>
        <v>#VALUE!</v>
      </c>
      <c r="H62" s="14" t="e">
        <f t="shared" si="11"/>
        <v>#VALUE!</v>
      </c>
      <c r="I62" s="14" t="e">
        <f t="shared" si="12"/>
        <v>#VALUE!</v>
      </c>
      <c r="J62" s="14" t="e">
        <f t="shared" si="13"/>
        <v>#VALUE!</v>
      </c>
      <c r="K62" s="15" t="e">
        <f t="shared" si="14"/>
        <v>#VALUE!</v>
      </c>
      <c r="L62" s="16" t="e">
        <f t="shared" si="15"/>
        <v>#VALUE!</v>
      </c>
    </row>
    <row r="63" spans="1:12" ht="15" x14ac:dyDescent="0.25">
      <c r="A63" s="38"/>
      <c r="B63" s="39"/>
      <c r="C63" s="12" t="e">
        <f t="shared" si="16"/>
        <v>#DIV/0!</v>
      </c>
      <c r="D63" s="13" t="e">
        <f t="shared" si="16"/>
        <v>#DIV/0!</v>
      </c>
      <c r="E63" s="13" t="e">
        <f t="shared" si="16"/>
        <v>#DIV/0!</v>
      </c>
      <c r="F63" s="13" t="e">
        <f t="shared" si="16"/>
        <v>#DIV/0!</v>
      </c>
      <c r="G63" s="14" t="e">
        <f t="shared" si="10"/>
        <v>#VALUE!</v>
      </c>
      <c r="H63" s="14" t="e">
        <f t="shared" si="11"/>
        <v>#VALUE!</v>
      </c>
      <c r="I63" s="14" t="e">
        <f t="shared" si="12"/>
        <v>#VALUE!</v>
      </c>
      <c r="J63" s="14" t="e">
        <f t="shared" si="13"/>
        <v>#VALUE!</v>
      </c>
      <c r="K63" s="15" t="e">
        <f t="shared" si="14"/>
        <v>#VALUE!</v>
      </c>
      <c r="L63" s="16" t="e">
        <f t="shared" si="15"/>
        <v>#VALUE!</v>
      </c>
    </row>
    <row r="64" spans="1:12" ht="15" x14ac:dyDescent="0.25">
      <c r="A64" s="38"/>
      <c r="B64" s="39"/>
      <c r="C64" s="12" t="e">
        <f t="shared" si="16"/>
        <v>#DIV/0!</v>
      </c>
      <c r="D64" s="13" t="e">
        <f t="shared" si="16"/>
        <v>#DIV/0!</v>
      </c>
      <c r="E64" s="13" t="e">
        <f t="shared" si="16"/>
        <v>#DIV/0!</v>
      </c>
      <c r="F64" s="13" t="e">
        <f t="shared" si="16"/>
        <v>#DIV/0!</v>
      </c>
      <c r="G64" s="14" t="e">
        <f t="shared" si="10"/>
        <v>#VALUE!</v>
      </c>
      <c r="H64" s="14" t="e">
        <f t="shared" si="11"/>
        <v>#VALUE!</v>
      </c>
      <c r="I64" s="14" t="e">
        <f t="shared" si="12"/>
        <v>#VALUE!</v>
      </c>
      <c r="J64" s="14" t="e">
        <f t="shared" si="13"/>
        <v>#VALUE!</v>
      </c>
      <c r="K64" s="15" t="e">
        <f t="shared" si="14"/>
        <v>#VALUE!</v>
      </c>
      <c r="L64" s="16" t="e">
        <f t="shared" si="15"/>
        <v>#VALUE!</v>
      </c>
    </row>
    <row r="65" spans="1:12" ht="15" x14ac:dyDescent="0.25">
      <c r="A65" s="38"/>
      <c r="B65" s="39"/>
      <c r="C65" s="12" t="e">
        <f t="shared" si="16"/>
        <v>#DIV/0!</v>
      </c>
      <c r="D65" s="13" t="e">
        <f t="shared" si="16"/>
        <v>#DIV/0!</v>
      </c>
      <c r="E65" s="13" t="e">
        <f t="shared" si="16"/>
        <v>#DIV/0!</v>
      </c>
      <c r="F65" s="13" t="e">
        <f t="shared" si="16"/>
        <v>#DIV/0!</v>
      </c>
      <c r="G65" s="14" t="e">
        <f t="shared" si="10"/>
        <v>#VALUE!</v>
      </c>
      <c r="H65" s="14" t="e">
        <f t="shared" si="11"/>
        <v>#VALUE!</v>
      </c>
      <c r="I65" s="14" t="e">
        <f t="shared" si="12"/>
        <v>#VALUE!</v>
      </c>
      <c r="J65" s="14" t="e">
        <f t="shared" si="13"/>
        <v>#VALUE!</v>
      </c>
      <c r="K65" s="15" t="e">
        <f t="shared" si="14"/>
        <v>#VALUE!</v>
      </c>
      <c r="L65" s="16" t="e">
        <f t="shared" si="15"/>
        <v>#VALUE!</v>
      </c>
    </row>
    <row r="66" spans="1:12" ht="15" x14ac:dyDescent="0.25">
      <c r="A66" s="38"/>
      <c r="B66" s="39"/>
      <c r="C66" s="12" t="e">
        <f t="shared" si="16"/>
        <v>#DIV/0!</v>
      </c>
      <c r="D66" s="13" t="e">
        <f t="shared" si="16"/>
        <v>#DIV/0!</v>
      </c>
      <c r="E66" s="13" t="e">
        <f t="shared" si="16"/>
        <v>#DIV/0!</v>
      </c>
      <c r="F66" s="13" t="e">
        <f t="shared" si="16"/>
        <v>#DIV/0!</v>
      </c>
      <c r="G66" s="14" t="e">
        <f t="shared" si="10"/>
        <v>#VALUE!</v>
      </c>
      <c r="H66" s="14" t="e">
        <f t="shared" si="11"/>
        <v>#VALUE!</v>
      </c>
      <c r="I66" s="14" t="e">
        <f t="shared" si="12"/>
        <v>#VALUE!</v>
      </c>
      <c r="J66" s="14" t="e">
        <f t="shared" si="13"/>
        <v>#VALUE!</v>
      </c>
      <c r="K66" s="15" t="e">
        <f t="shared" si="14"/>
        <v>#VALUE!</v>
      </c>
      <c r="L66" s="16" t="e">
        <f t="shared" si="15"/>
        <v>#VALUE!</v>
      </c>
    </row>
    <row r="67" spans="1:12" ht="15" x14ac:dyDescent="0.25">
      <c r="A67" s="38"/>
      <c r="B67" s="39"/>
      <c r="C67" s="12" t="e">
        <f t="shared" si="16"/>
        <v>#DIV/0!</v>
      </c>
      <c r="D67" s="13" t="e">
        <f t="shared" si="16"/>
        <v>#DIV/0!</v>
      </c>
      <c r="E67" s="13" t="e">
        <f t="shared" si="16"/>
        <v>#DIV/0!</v>
      </c>
      <c r="F67" s="13" t="e">
        <f t="shared" si="16"/>
        <v>#DIV/0!</v>
      </c>
      <c r="G67" s="14" t="e">
        <f t="shared" si="10"/>
        <v>#VALUE!</v>
      </c>
      <c r="H67" s="14" t="e">
        <f t="shared" si="11"/>
        <v>#VALUE!</v>
      </c>
      <c r="I67" s="14" t="e">
        <f t="shared" si="12"/>
        <v>#VALUE!</v>
      </c>
      <c r="J67" s="14" t="e">
        <f t="shared" si="13"/>
        <v>#VALUE!</v>
      </c>
      <c r="K67" s="15" t="e">
        <f t="shared" si="14"/>
        <v>#VALUE!</v>
      </c>
      <c r="L67" s="16" t="e">
        <f t="shared" si="15"/>
        <v>#VALUE!</v>
      </c>
    </row>
    <row r="68" spans="1:12" ht="15" x14ac:dyDescent="0.25">
      <c r="A68" s="38"/>
      <c r="B68" s="39"/>
      <c r="C68" s="12" t="e">
        <f t="shared" si="16"/>
        <v>#DIV/0!</v>
      </c>
      <c r="D68" s="13" t="e">
        <f t="shared" si="16"/>
        <v>#DIV/0!</v>
      </c>
      <c r="E68" s="13" t="e">
        <f t="shared" si="16"/>
        <v>#DIV/0!</v>
      </c>
      <c r="F68" s="13" t="e">
        <f t="shared" si="16"/>
        <v>#DIV/0!</v>
      </c>
      <c r="G68" s="14" t="e">
        <f t="shared" si="10"/>
        <v>#VALUE!</v>
      </c>
      <c r="H68" s="14" t="e">
        <f t="shared" si="11"/>
        <v>#VALUE!</v>
      </c>
      <c r="I68" s="14" t="e">
        <f t="shared" si="12"/>
        <v>#VALUE!</v>
      </c>
      <c r="J68" s="14" t="e">
        <f t="shared" si="13"/>
        <v>#VALUE!</v>
      </c>
      <c r="K68" s="15" t="e">
        <f t="shared" si="14"/>
        <v>#VALUE!</v>
      </c>
      <c r="L68" s="16" t="e">
        <f t="shared" si="15"/>
        <v>#VALUE!</v>
      </c>
    </row>
    <row r="69" spans="1:12" ht="15" x14ac:dyDescent="0.25">
      <c r="A69" s="38"/>
      <c r="B69" s="39"/>
      <c r="C69" s="12" t="e">
        <f t="shared" si="16"/>
        <v>#DIV/0!</v>
      </c>
      <c r="D69" s="13" t="e">
        <f t="shared" si="16"/>
        <v>#DIV/0!</v>
      </c>
      <c r="E69" s="13" t="e">
        <f t="shared" si="16"/>
        <v>#DIV/0!</v>
      </c>
      <c r="F69" s="13" t="e">
        <f t="shared" si="16"/>
        <v>#DIV/0!</v>
      </c>
      <c r="G69" s="14" t="e">
        <f t="shared" si="10"/>
        <v>#VALUE!</v>
      </c>
      <c r="H69" s="14" t="e">
        <f t="shared" si="11"/>
        <v>#VALUE!</v>
      </c>
      <c r="I69" s="14" t="e">
        <f t="shared" si="12"/>
        <v>#VALUE!</v>
      </c>
      <c r="J69" s="14" t="e">
        <f t="shared" si="13"/>
        <v>#VALUE!</v>
      </c>
      <c r="K69" s="15" t="e">
        <f t="shared" si="14"/>
        <v>#VALUE!</v>
      </c>
      <c r="L69" s="16" t="e">
        <f t="shared" si="15"/>
        <v>#VALUE!</v>
      </c>
    </row>
    <row r="70" spans="1:12" ht="15" x14ac:dyDescent="0.25">
      <c r="A70" s="38"/>
      <c r="B70" s="39"/>
      <c r="C70" s="12" t="e">
        <f t="shared" si="16"/>
        <v>#DIV/0!</v>
      </c>
      <c r="D70" s="13" t="e">
        <f t="shared" si="16"/>
        <v>#DIV/0!</v>
      </c>
      <c r="E70" s="13" t="e">
        <f t="shared" si="16"/>
        <v>#DIV/0!</v>
      </c>
      <c r="F70" s="13" t="e">
        <f t="shared" si="16"/>
        <v>#DIV/0!</v>
      </c>
      <c r="G70" s="14" t="e">
        <f t="shared" si="10"/>
        <v>#VALUE!</v>
      </c>
      <c r="H70" s="14" t="e">
        <f t="shared" si="11"/>
        <v>#VALUE!</v>
      </c>
      <c r="I70" s="14" t="e">
        <f t="shared" si="12"/>
        <v>#VALUE!</v>
      </c>
      <c r="J70" s="14" t="e">
        <f t="shared" si="13"/>
        <v>#VALUE!</v>
      </c>
      <c r="K70" s="15" t="e">
        <f t="shared" si="14"/>
        <v>#VALUE!</v>
      </c>
      <c r="L70" s="16" t="e">
        <f t="shared" si="15"/>
        <v>#VALUE!</v>
      </c>
    </row>
    <row r="71" spans="1:12" ht="15" x14ac:dyDescent="0.25">
      <c r="A71" s="38"/>
      <c r="B71" s="39"/>
      <c r="C71" s="12" t="e">
        <f t="shared" si="16"/>
        <v>#DIV/0!</v>
      </c>
      <c r="D71" s="13" t="e">
        <f t="shared" si="16"/>
        <v>#DIV/0!</v>
      </c>
      <c r="E71" s="13" t="e">
        <f t="shared" si="16"/>
        <v>#DIV/0!</v>
      </c>
      <c r="F71" s="13" t="e">
        <f t="shared" si="16"/>
        <v>#DIV/0!</v>
      </c>
      <c r="G71" s="14" t="e">
        <f t="shared" si="10"/>
        <v>#VALUE!</v>
      </c>
      <c r="H71" s="14" t="e">
        <f t="shared" si="11"/>
        <v>#VALUE!</v>
      </c>
      <c r="I71" s="14" t="e">
        <f t="shared" si="12"/>
        <v>#VALUE!</v>
      </c>
      <c r="J71" s="14" t="e">
        <f t="shared" si="13"/>
        <v>#VALUE!</v>
      </c>
      <c r="K71" s="15" t="e">
        <f t="shared" si="14"/>
        <v>#VALUE!</v>
      </c>
      <c r="L71" s="16" t="e">
        <f t="shared" si="15"/>
        <v>#VALUE!</v>
      </c>
    </row>
    <row r="72" spans="1:12" ht="15" x14ac:dyDescent="0.25">
      <c r="A72" s="38"/>
      <c r="B72" s="39"/>
      <c r="C72" s="12" t="e">
        <f t="shared" ref="C72:F81" si="17">EXP(-1*(($A72-C$8)/(0.6006*C$9))^2)</f>
        <v>#DIV/0!</v>
      </c>
      <c r="D72" s="13" t="e">
        <f t="shared" si="17"/>
        <v>#DIV/0!</v>
      </c>
      <c r="E72" s="13" t="e">
        <f t="shared" si="17"/>
        <v>#DIV/0!</v>
      </c>
      <c r="F72" s="13" t="e">
        <f t="shared" si="17"/>
        <v>#DIV/0!</v>
      </c>
      <c r="G72" s="14" t="e">
        <f t="shared" si="10"/>
        <v>#VALUE!</v>
      </c>
      <c r="H72" s="14" t="e">
        <f t="shared" si="11"/>
        <v>#VALUE!</v>
      </c>
      <c r="I72" s="14" t="e">
        <f t="shared" si="12"/>
        <v>#VALUE!</v>
      </c>
      <c r="J72" s="14" t="e">
        <f t="shared" si="13"/>
        <v>#VALUE!</v>
      </c>
      <c r="K72" s="15" t="e">
        <f t="shared" si="14"/>
        <v>#VALUE!</v>
      </c>
      <c r="L72" s="16" t="e">
        <f t="shared" si="15"/>
        <v>#VALUE!</v>
      </c>
    </row>
    <row r="73" spans="1:12" ht="15" x14ac:dyDescent="0.25">
      <c r="A73" s="38"/>
      <c r="B73" s="39"/>
      <c r="C73" s="12" t="e">
        <f t="shared" si="17"/>
        <v>#DIV/0!</v>
      </c>
      <c r="D73" s="13" t="e">
        <f t="shared" si="17"/>
        <v>#DIV/0!</v>
      </c>
      <c r="E73" s="13" t="e">
        <f t="shared" si="17"/>
        <v>#DIV/0!</v>
      </c>
      <c r="F73" s="13" t="e">
        <f t="shared" si="17"/>
        <v>#DIV/0!</v>
      </c>
      <c r="G73" s="14" t="e">
        <f t="shared" si="10"/>
        <v>#VALUE!</v>
      </c>
      <c r="H73" s="14" t="e">
        <f t="shared" si="11"/>
        <v>#VALUE!</v>
      </c>
      <c r="I73" s="14" t="e">
        <f t="shared" si="12"/>
        <v>#VALUE!</v>
      </c>
      <c r="J73" s="14" t="e">
        <f t="shared" si="13"/>
        <v>#VALUE!</v>
      </c>
      <c r="K73" s="15" t="e">
        <f t="shared" si="14"/>
        <v>#VALUE!</v>
      </c>
      <c r="L73" s="16" t="e">
        <f t="shared" si="15"/>
        <v>#VALUE!</v>
      </c>
    </row>
    <row r="74" spans="1:12" ht="15" x14ac:dyDescent="0.25">
      <c r="A74" s="38"/>
      <c r="B74" s="39"/>
      <c r="C74" s="12" t="e">
        <f t="shared" si="17"/>
        <v>#DIV/0!</v>
      </c>
      <c r="D74" s="13" t="e">
        <f t="shared" si="17"/>
        <v>#DIV/0!</v>
      </c>
      <c r="E74" s="13" t="e">
        <f t="shared" si="17"/>
        <v>#DIV/0!</v>
      </c>
      <c r="F74" s="13" t="e">
        <f t="shared" si="17"/>
        <v>#DIV/0!</v>
      </c>
      <c r="G74" s="14" t="e">
        <f t="shared" si="10"/>
        <v>#VALUE!</v>
      </c>
      <c r="H74" s="14" t="e">
        <f t="shared" si="11"/>
        <v>#VALUE!</v>
      </c>
      <c r="I74" s="14" t="e">
        <f t="shared" si="12"/>
        <v>#VALUE!</v>
      </c>
      <c r="J74" s="14" t="e">
        <f t="shared" si="13"/>
        <v>#VALUE!</v>
      </c>
      <c r="K74" s="15" t="e">
        <f t="shared" si="14"/>
        <v>#VALUE!</v>
      </c>
      <c r="L74" s="16" t="e">
        <f t="shared" si="15"/>
        <v>#VALUE!</v>
      </c>
    </row>
    <row r="75" spans="1:12" ht="15" x14ac:dyDescent="0.25">
      <c r="A75" s="38"/>
      <c r="B75" s="39"/>
      <c r="C75" s="12" t="e">
        <f t="shared" si="17"/>
        <v>#DIV/0!</v>
      </c>
      <c r="D75" s="13" t="e">
        <f t="shared" si="17"/>
        <v>#DIV/0!</v>
      </c>
      <c r="E75" s="13" t="e">
        <f t="shared" si="17"/>
        <v>#DIV/0!</v>
      </c>
      <c r="F75" s="13" t="e">
        <f t="shared" si="17"/>
        <v>#DIV/0!</v>
      </c>
      <c r="G75" s="14" t="e">
        <f t="shared" si="10"/>
        <v>#VALUE!</v>
      </c>
      <c r="H75" s="14" t="e">
        <f t="shared" si="11"/>
        <v>#VALUE!</v>
      </c>
      <c r="I75" s="14" t="e">
        <f t="shared" si="12"/>
        <v>#VALUE!</v>
      </c>
      <c r="J75" s="14" t="e">
        <f t="shared" si="13"/>
        <v>#VALUE!</v>
      </c>
      <c r="K75" s="15" t="e">
        <f t="shared" si="14"/>
        <v>#VALUE!</v>
      </c>
      <c r="L75" s="16" t="e">
        <f t="shared" si="15"/>
        <v>#VALUE!</v>
      </c>
    </row>
    <row r="76" spans="1:12" ht="15" x14ac:dyDescent="0.25">
      <c r="A76" s="38"/>
      <c r="B76" s="39"/>
      <c r="C76" s="12" t="e">
        <f t="shared" si="17"/>
        <v>#DIV/0!</v>
      </c>
      <c r="D76" s="13" t="e">
        <f t="shared" si="17"/>
        <v>#DIV/0!</v>
      </c>
      <c r="E76" s="13" t="e">
        <f t="shared" si="17"/>
        <v>#DIV/0!</v>
      </c>
      <c r="F76" s="13" t="e">
        <f t="shared" si="17"/>
        <v>#DIV/0!</v>
      </c>
      <c r="G76" s="14" t="e">
        <f t="shared" si="10"/>
        <v>#VALUE!</v>
      </c>
      <c r="H76" s="14" t="e">
        <f t="shared" si="11"/>
        <v>#VALUE!</v>
      </c>
      <c r="I76" s="14" t="e">
        <f t="shared" si="12"/>
        <v>#VALUE!</v>
      </c>
      <c r="J76" s="14" t="e">
        <f t="shared" si="13"/>
        <v>#VALUE!</v>
      </c>
      <c r="K76" s="15" t="e">
        <f t="shared" si="14"/>
        <v>#VALUE!</v>
      </c>
      <c r="L76" s="16" t="e">
        <f t="shared" si="15"/>
        <v>#VALUE!</v>
      </c>
    </row>
    <row r="77" spans="1:12" ht="15" x14ac:dyDescent="0.25">
      <c r="A77" s="38"/>
      <c r="B77" s="39"/>
      <c r="C77" s="12" t="e">
        <f t="shared" si="17"/>
        <v>#DIV/0!</v>
      </c>
      <c r="D77" s="13" t="e">
        <f t="shared" si="17"/>
        <v>#DIV/0!</v>
      </c>
      <c r="E77" s="13" t="e">
        <f t="shared" si="17"/>
        <v>#DIV/0!</v>
      </c>
      <c r="F77" s="13" t="e">
        <f t="shared" si="17"/>
        <v>#DIV/0!</v>
      </c>
      <c r="G77" s="14" t="e">
        <f t="shared" si="10"/>
        <v>#VALUE!</v>
      </c>
      <c r="H77" s="14" t="e">
        <f t="shared" si="11"/>
        <v>#VALUE!</v>
      </c>
      <c r="I77" s="14" t="e">
        <f t="shared" si="12"/>
        <v>#VALUE!</v>
      </c>
      <c r="J77" s="14" t="e">
        <f t="shared" si="13"/>
        <v>#VALUE!</v>
      </c>
      <c r="K77" s="15" t="e">
        <f t="shared" si="14"/>
        <v>#VALUE!</v>
      </c>
      <c r="L77" s="16" t="e">
        <f t="shared" si="15"/>
        <v>#VALUE!</v>
      </c>
    </row>
    <row r="78" spans="1:12" ht="15" x14ac:dyDescent="0.25">
      <c r="A78" s="38"/>
      <c r="B78" s="39"/>
      <c r="C78" s="12" t="e">
        <f t="shared" si="17"/>
        <v>#DIV/0!</v>
      </c>
      <c r="D78" s="13" t="e">
        <f t="shared" si="17"/>
        <v>#DIV/0!</v>
      </c>
      <c r="E78" s="13" t="e">
        <f t="shared" si="17"/>
        <v>#DIV/0!</v>
      </c>
      <c r="F78" s="13" t="e">
        <f t="shared" si="17"/>
        <v>#DIV/0!</v>
      </c>
      <c r="G78" s="14" t="e">
        <f t="shared" si="10"/>
        <v>#VALUE!</v>
      </c>
      <c r="H78" s="14" t="e">
        <f t="shared" si="11"/>
        <v>#VALUE!</v>
      </c>
      <c r="I78" s="14" t="e">
        <f t="shared" si="12"/>
        <v>#VALUE!</v>
      </c>
      <c r="J78" s="14" t="e">
        <f t="shared" si="13"/>
        <v>#VALUE!</v>
      </c>
      <c r="K78" s="15" t="e">
        <f t="shared" si="14"/>
        <v>#VALUE!</v>
      </c>
      <c r="L78" s="16" t="e">
        <f t="shared" si="15"/>
        <v>#VALUE!</v>
      </c>
    </row>
    <row r="79" spans="1:12" ht="15" x14ac:dyDescent="0.25">
      <c r="A79" s="38"/>
      <c r="B79" s="39"/>
      <c r="C79" s="12" t="e">
        <f t="shared" si="17"/>
        <v>#DIV/0!</v>
      </c>
      <c r="D79" s="13" t="e">
        <f t="shared" si="17"/>
        <v>#DIV/0!</v>
      </c>
      <c r="E79" s="13" t="e">
        <f t="shared" si="17"/>
        <v>#DIV/0!</v>
      </c>
      <c r="F79" s="13" t="e">
        <f t="shared" si="17"/>
        <v>#DIV/0!</v>
      </c>
      <c r="G79" s="14" t="e">
        <f t="shared" si="10"/>
        <v>#VALUE!</v>
      </c>
      <c r="H79" s="14" t="e">
        <f t="shared" si="11"/>
        <v>#VALUE!</v>
      </c>
      <c r="I79" s="14" t="e">
        <f t="shared" si="12"/>
        <v>#VALUE!</v>
      </c>
      <c r="J79" s="14" t="e">
        <f t="shared" si="13"/>
        <v>#VALUE!</v>
      </c>
      <c r="K79" s="15" t="e">
        <f t="shared" si="14"/>
        <v>#VALUE!</v>
      </c>
      <c r="L79" s="16" t="e">
        <f t="shared" si="15"/>
        <v>#VALUE!</v>
      </c>
    </row>
    <row r="80" spans="1:12" ht="15" x14ac:dyDescent="0.25">
      <c r="A80" s="38"/>
      <c r="B80" s="39"/>
      <c r="C80" s="12" t="e">
        <f t="shared" si="17"/>
        <v>#DIV/0!</v>
      </c>
      <c r="D80" s="13" t="e">
        <f t="shared" si="17"/>
        <v>#DIV/0!</v>
      </c>
      <c r="E80" s="13" t="e">
        <f t="shared" si="17"/>
        <v>#DIV/0!</v>
      </c>
      <c r="F80" s="13" t="e">
        <f t="shared" si="17"/>
        <v>#DIV/0!</v>
      </c>
      <c r="G80" s="14" t="e">
        <f t="shared" si="10"/>
        <v>#VALUE!</v>
      </c>
      <c r="H80" s="14" t="e">
        <f t="shared" si="11"/>
        <v>#VALUE!</v>
      </c>
      <c r="I80" s="14" t="e">
        <f t="shared" si="12"/>
        <v>#VALUE!</v>
      </c>
      <c r="J80" s="14" t="e">
        <f t="shared" si="13"/>
        <v>#VALUE!</v>
      </c>
      <c r="K80" s="15" t="e">
        <f t="shared" si="14"/>
        <v>#VALUE!</v>
      </c>
      <c r="L80" s="16" t="e">
        <f t="shared" si="15"/>
        <v>#VALUE!</v>
      </c>
    </row>
    <row r="81" spans="1:12" ht="15" x14ac:dyDescent="0.25">
      <c r="A81" s="38"/>
      <c r="B81" s="39"/>
      <c r="C81" s="12" t="e">
        <f t="shared" si="17"/>
        <v>#DIV/0!</v>
      </c>
      <c r="D81" s="13" t="e">
        <f t="shared" si="17"/>
        <v>#DIV/0!</v>
      </c>
      <c r="E81" s="13" t="e">
        <f t="shared" si="17"/>
        <v>#DIV/0!</v>
      </c>
      <c r="F81" s="13" t="e">
        <f t="shared" si="17"/>
        <v>#DIV/0!</v>
      </c>
      <c r="G81" s="14" t="e">
        <f t="shared" si="10"/>
        <v>#VALUE!</v>
      </c>
      <c r="H81" s="14" t="e">
        <f t="shared" si="11"/>
        <v>#VALUE!</v>
      </c>
      <c r="I81" s="14" t="e">
        <f t="shared" si="12"/>
        <v>#VALUE!</v>
      </c>
      <c r="J81" s="14" t="e">
        <f t="shared" si="13"/>
        <v>#VALUE!</v>
      </c>
      <c r="K81" s="15" t="e">
        <f t="shared" si="14"/>
        <v>#VALUE!</v>
      </c>
      <c r="L81" s="16" t="e">
        <f t="shared" si="15"/>
        <v>#VALUE!</v>
      </c>
    </row>
    <row r="82" spans="1:12" ht="15" x14ac:dyDescent="0.25">
      <c r="A82" s="38"/>
      <c r="B82" s="39"/>
      <c r="C82" s="12" t="e">
        <f t="shared" ref="C82:F86" si="18">EXP(-1*(($A82-C$8)/(0.6006*C$9))^2)</f>
        <v>#DIV/0!</v>
      </c>
      <c r="D82" s="13" t="e">
        <f t="shared" si="18"/>
        <v>#DIV/0!</v>
      </c>
      <c r="E82" s="13" t="e">
        <f t="shared" si="18"/>
        <v>#DIV/0!</v>
      </c>
      <c r="F82" s="13" t="e">
        <f t="shared" si="18"/>
        <v>#DIV/0!</v>
      </c>
      <c r="G82" s="14" t="e">
        <f t="shared" si="10"/>
        <v>#VALUE!</v>
      </c>
      <c r="H82" s="14" t="e">
        <f t="shared" si="11"/>
        <v>#VALUE!</v>
      </c>
      <c r="I82" s="14" t="e">
        <f t="shared" si="12"/>
        <v>#VALUE!</v>
      </c>
      <c r="J82" s="14" t="e">
        <f t="shared" si="13"/>
        <v>#VALUE!</v>
      </c>
      <c r="K82" s="15" t="e">
        <f t="shared" si="14"/>
        <v>#VALUE!</v>
      </c>
      <c r="L82" s="16" t="e">
        <f t="shared" si="15"/>
        <v>#VALUE!</v>
      </c>
    </row>
    <row r="83" spans="1:12" ht="15" x14ac:dyDescent="0.25">
      <c r="A83" s="38"/>
      <c r="B83" s="39"/>
      <c r="C83" s="12" t="e">
        <f t="shared" si="18"/>
        <v>#DIV/0!</v>
      </c>
      <c r="D83" s="13" t="e">
        <f t="shared" si="18"/>
        <v>#DIV/0!</v>
      </c>
      <c r="E83" s="13" t="e">
        <f t="shared" si="18"/>
        <v>#DIV/0!</v>
      </c>
      <c r="F83" s="13" t="e">
        <f t="shared" si="18"/>
        <v>#DIV/0!</v>
      </c>
      <c r="G83" s="14" t="e">
        <f t="shared" si="10"/>
        <v>#VALUE!</v>
      </c>
      <c r="H83" s="14" t="e">
        <f t="shared" si="11"/>
        <v>#VALUE!</v>
      </c>
      <c r="I83" s="14" t="e">
        <f t="shared" si="12"/>
        <v>#VALUE!</v>
      </c>
      <c r="J83" s="14" t="e">
        <f t="shared" si="13"/>
        <v>#VALUE!</v>
      </c>
      <c r="K83" s="15" t="e">
        <f t="shared" si="14"/>
        <v>#VALUE!</v>
      </c>
      <c r="L83" s="16" t="e">
        <f t="shared" si="15"/>
        <v>#VALUE!</v>
      </c>
    </row>
    <row r="84" spans="1:12" ht="15" x14ac:dyDescent="0.25">
      <c r="A84" s="38"/>
      <c r="B84" s="39"/>
      <c r="C84" s="12" t="e">
        <f t="shared" si="18"/>
        <v>#DIV/0!</v>
      </c>
      <c r="D84" s="13" t="e">
        <f t="shared" si="18"/>
        <v>#DIV/0!</v>
      </c>
      <c r="E84" s="13" t="e">
        <f t="shared" si="18"/>
        <v>#DIV/0!</v>
      </c>
      <c r="F84" s="13" t="e">
        <f t="shared" si="18"/>
        <v>#DIV/0!</v>
      </c>
      <c r="G84" s="14" t="e">
        <f t="shared" si="10"/>
        <v>#VALUE!</v>
      </c>
      <c r="H84" s="14" t="e">
        <f t="shared" si="11"/>
        <v>#VALUE!</v>
      </c>
      <c r="I84" s="14" t="e">
        <f t="shared" si="12"/>
        <v>#VALUE!</v>
      </c>
      <c r="J84" s="14" t="e">
        <f t="shared" si="13"/>
        <v>#VALUE!</v>
      </c>
      <c r="K84" s="15" t="e">
        <f t="shared" si="14"/>
        <v>#VALUE!</v>
      </c>
      <c r="L84" s="16" t="e">
        <f t="shared" si="15"/>
        <v>#VALUE!</v>
      </c>
    </row>
    <row r="85" spans="1:12" ht="15" x14ac:dyDescent="0.25">
      <c r="A85" s="38"/>
      <c r="B85" s="39"/>
      <c r="C85" s="12" t="e">
        <f t="shared" si="18"/>
        <v>#DIV/0!</v>
      </c>
      <c r="D85" s="13" t="e">
        <f t="shared" si="18"/>
        <v>#DIV/0!</v>
      </c>
      <c r="E85" s="13" t="e">
        <f t="shared" si="18"/>
        <v>#DIV/0!</v>
      </c>
      <c r="F85" s="13" t="e">
        <f t="shared" si="18"/>
        <v>#DIV/0!</v>
      </c>
      <c r="G85" s="14" t="e">
        <f t="shared" si="10"/>
        <v>#VALUE!</v>
      </c>
      <c r="H85" s="14" t="e">
        <f t="shared" si="11"/>
        <v>#VALUE!</v>
      </c>
      <c r="I85" s="14" t="e">
        <f t="shared" si="12"/>
        <v>#VALUE!</v>
      </c>
      <c r="J85" s="14" t="e">
        <f t="shared" si="13"/>
        <v>#VALUE!</v>
      </c>
      <c r="K85" s="15" t="e">
        <f t="shared" si="14"/>
        <v>#VALUE!</v>
      </c>
      <c r="L85" s="16" t="e">
        <f t="shared" si="15"/>
        <v>#VALUE!</v>
      </c>
    </row>
    <row r="86" spans="1:12" ht="15" x14ac:dyDescent="0.25">
      <c r="A86" s="38"/>
      <c r="B86" s="39"/>
      <c r="C86" s="12" t="e">
        <f t="shared" si="18"/>
        <v>#DIV/0!</v>
      </c>
      <c r="D86" s="13" t="e">
        <f t="shared" si="18"/>
        <v>#DIV/0!</v>
      </c>
      <c r="E86" s="13" t="e">
        <f t="shared" si="18"/>
        <v>#DIV/0!</v>
      </c>
      <c r="F86" s="13" t="e">
        <f t="shared" si="18"/>
        <v>#DIV/0!</v>
      </c>
      <c r="G86" s="14" t="e">
        <f t="shared" ref="G86" si="19">C$15*C86</f>
        <v>#VALUE!</v>
      </c>
      <c r="H86" s="14" t="e">
        <f t="shared" ref="H86" si="20">D$15*D86</f>
        <v>#VALUE!</v>
      </c>
      <c r="I86" s="14" t="e">
        <f t="shared" ref="I86" si="21">E$15*E86</f>
        <v>#VALUE!</v>
      </c>
      <c r="J86" s="14" t="e">
        <f t="shared" ref="J86" si="22">F$15*F86</f>
        <v>#VALUE!</v>
      </c>
      <c r="K86" s="15" t="e">
        <f t="shared" ref="K86" si="23">SUM(G86:J86)</f>
        <v>#VALUE!</v>
      </c>
      <c r="L86" s="16" t="e">
        <f t="shared" ref="L86" si="24">B86-K86</f>
        <v>#VALUE!</v>
      </c>
    </row>
  </sheetData>
  <scenarios current="0">
    <scenario name="CurveFitterxlxs" count="8" user="Tom O'Haver" comment="Created by Tom O'Haver on 1/22/2015">
      <inputCells r="C8" val="104.562391040939"/>
      <inputCells r="D8" val="197.092562131029"/>
      <inputCells r="E8" val="313.023856126692"/>
      <inputCells r="F8" val="608.9080774698"/>
      <inputCells r="C9" val="98.9001151585063"/>
      <inputCells r="D9" val="177.257472159024"/>
      <inputCells r="E9" val="278.044861619646"/>
      <inputCells r="F9" val="196.210068722334"/>
    </scenario>
  </scenarios>
  <pageMargins left="0" right="0" top="0.39410000000000006" bottom="0.39410000000000006" header="0" footer="0"/>
  <headerFooter>
    <oddHeader>&amp;C&amp;A</oddHeader>
    <oddFooter>&amp;CPage &amp;P</oddFooter>
  </headerFooter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324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  O'Haver</dc:creator>
  <cp:lastModifiedBy>Tom O'Haver</cp:lastModifiedBy>
  <cp:revision>26</cp:revision>
  <dcterms:created xsi:type="dcterms:W3CDTF">2012-02-24T09:23:27Z</dcterms:created>
  <dcterms:modified xsi:type="dcterms:W3CDTF">2015-01-28T21:14:27Z</dcterms:modified>
</cp:coreProperties>
</file>